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151.226\share\共有フォルダ\1.総務係\⑤経営企画係\○経営比較分析表\下水道\R5年度（R4決算数値）\03_作業用　★常に最新\"/>
    </mc:Choice>
  </mc:AlternateContent>
  <xr:revisionPtr revIDLastSave="0" documentId="13_ncr:1_{391C82C6-4D71-4A47-91EF-DD3439248F60}" xr6:coauthVersionLast="36" xr6:coauthVersionMax="36" xr10:uidLastSave="{00000000-0000-0000-0000-000000000000}"/>
  <workbookProtection workbookAlgorithmName="SHA-512" workbookHashValue="JbTCyfOguWFKrMJ+VfZ+NIAYXB+SMrYbD8wgSupNUKwIBd+0E2p+4J7G2CAB9QKu3b3e2nkL6AL7AYvlz1fyjg==" workbookSaltValue="a/2TJFQXExLVHIofOwUeRQ==" workbookSpinCount="100000" lockStructure="1"/>
  <bookViews>
    <workbookView xWindow="0" yWindow="0" windowWidth="20490" windowHeight="70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R6" i="5"/>
  <c r="AD10" i="4" s="1"/>
  <c r="Q6" i="5"/>
  <c r="W10" i="4" s="1"/>
  <c r="P6" i="5"/>
  <c r="O6" i="5"/>
  <c r="I10" i="4" s="1"/>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L10" i="4"/>
  <c r="P10" i="4"/>
  <c r="BB8" i="4"/>
  <c r="AT8" i="4"/>
  <c r="AL8" i="4"/>
  <c r="W8" i="4"/>
  <c r="P8" i="4"/>
  <c r="I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<sst xmlns="http://schemas.openxmlformats.org/spreadsheetml/2006/main" count="231" uniqueCount="118">
  <si>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</si>
  <si>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</si>
  <si>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</si>
  <si>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</si>
  <si>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</si>
  <si>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</si>
  <si>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</si>
  <si>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</si>
  <si>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</si>
  <si>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</si>
  <si>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</si>
  <si>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</si>
  <si>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</si>
  <si>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</si>
  <si>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</si>
  <si>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</si>
  <si>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</si>
  <si>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</si>
  <si>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</si>
  <si>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</si>
  <si>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</si>
  <si>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</si>
  <si>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</si>
  <si>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</si>
  <si>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</si>
  <si>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</si>
  <si>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</si>
  <si>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</si>
  <si>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</si>
  <si>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</si>
  <si>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</si>
  <si>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</si>
  <si>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</si>
  <si>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</si>
  <si>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</si>
  <si>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</si>
  <si>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</si>
  <si>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</si>
  <si>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</si>
  <si>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</si>
  <si>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</si>
  <si>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</si>
  <si>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</si>
  <si>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</si>
  <si>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</si>
  <si>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</si>
  <si>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</si>
  <si>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</si>
  <si>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</si>
  <si>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</si>
  <si>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</si>
  <si>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</si>
  <si>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</si>
  <si>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</si>
  <si>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</si>
  <si>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</si>
  <si>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</si>
  <si>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</si>
  <si>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</si>
  <si>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</si>
  <si>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</si>
  <si>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</si>
  <si>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</si>
  <si>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</si>
  <si>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</si>
  <si>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</si>
  <si>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</si>
  <si>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</si>
  <si>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</si>
  <si>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</si>
  <si>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</si>
  <si>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</si>
  <si>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</si>
  <si>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</si>
  <si>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</si>
  <si>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</si>
  <si>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</si>
  <si>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</si>
  <si>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</si>
  <si>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</si>
  <si>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</si>
  <si>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</si>
  <si>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</si>
  <si>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</si>
  <si>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</si>
  <si>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</si>
  <si>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</si>
  <si>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</si>
  <si>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</si>
  <si>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</si>
  <si>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</si>
  <si>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</si>
  <si>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</si>
  <si>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</si>
  <si>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</si>
  <si>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</si>
  <si>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</si>
  <si>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</si>
  <si>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</si>
  <si>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</si>
  <si>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</si>
  <si>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</si>
  <si>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</si>
  <si>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</si>
  <si>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</si>
  <si>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</si>
  <si>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</si>
  <si>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</si>
  <si>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</si>
  <si>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</si>
  <si>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</si>
  <si>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</si>
  <si>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</si>
  <si>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</si>
  <si>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</si>
  <si>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①有形固定資産減価償却率は、類似団体平均値を上回っていますが、数値的には低く法定耐用年数に近い資産は少ないことを表しています。
　②令和4年度時点で法定耐用年数を超える管渠はありませんが、将来的には耐用年数に達することから、改築・更新時期を迎える管渠が増加することが考えられます。今後は、設備の回復・予防保全のための修繕や事業費の平準化を図り、計画的かつ効率的な維持修繕・改築更新に取り組んでいく必要があります。
　③令和4年度は改善を実施した管渠は無く、有形固定資産減価償却率の状況から緊急な改築等の必要性は低いと言えます。</t>
    <rPh sb="23" eb="25">
      <t>ウワマワ</t>
    </rPh>
    <rPh sb="141" eb="143">
      <t>コンゴ</t>
    </rPh>
    <phoneticPr fontId="4"/>
  </si>
  <si>
    <t>　①経常収支比率は類似団体平均値を上回り、100％を超えています。使用料収入や一般会計からの繰入金等により費用を賄っている状況となっています。
　②累積欠損比率は、純利益の計上により改善しました。
　③流動比率は、処理場の整備事業費に充てられた企業債の償還額が依然として大きいことなどから、100％を下回っています。
　④企業債残高対事業規模比率は、企業債残高が前年度に比べ減少していることなどから、前年度に比べ低下しています。
　⑤経費回収率は、使用料収入の減少、動力費（電気代、燃料費等）の増加等による汚水処理費の増加により、100％を下回りました。
　⑥汚水処理原価は、汚水処理費が増加した一方、年間有収水量が減少したことにより、前年度よりも上昇しました。
　⑦施設利用率は、汚水処理水量が減少したことにより、前年度の比率を下回りました。類似団体平均値を下回っており、処理能力の1/4程度しか利用されておらず、施設が過大で実際の処理量に見合っていない状況となっています。
　⑧水洗化率は、事業規模が小さいため高い比率となっています。</t>
    <rPh sb="2" eb="4">
      <t>ケイジョウ</t>
    </rPh>
    <rPh sb="17" eb="19">
      <t>ウワマワ</t>
    </rPh>
    <rPh sb="26" eb="27">
      <t>コ</t>
    </rPh>
    <rPh sb="53" eb="55">
      <t>ヒヨウ</t>
    </rPh>
    <rPh sb="74" eb="76">
      <t>ルイセキ</t>
    </rPh>
    <rPh sb="76" eb="78">
      <t>ケッソン</t>
    </rPh>
    <rPh sb="78" eb="80">
      <t>ヒリツ</t>
    </rPh>
    <rPh sb="82" eb="85">
      <t>ジュンリエキ</t>
    </rPh>
    <rPh sb="86" eb="88">
      <t>ケイジョウ</t>
    </rPh>
    <rPh sb="101" eb="103">
      <t>リュウドウ</t>
    </rPh>
    <rPh sb="103" eb="105">
      <t>ヒリツ</t>
    </rPh>
    <rPh sb="111" eb="113">
      <t>セイビ</t>
    </rPh>
    <rPh sb="113" eb="116">
      <t>ジギョウヒ</t>
    </rPh>
    <rPh sb="117" eb="118">
      <t>ア</t>
    </rPh>
    <rPh sb="130" eb="132">
      <t>イゼン</t>
    </rPh>
    <rPh sb="150" eb="152">
      <t>シタマワ</t>
    </rPh>
    <rPh sb="233" eb="236">
      <t>ドウリョクヒ</t>
    </rPh>
    <rPh sb="237" eb="240">
      <t>デンキダイ</t>
    </rPh>
    <rPh sb="241" eb="245">
      <t>ネンリョウヒトウ</t>
    </rPh>
    <rPh sb="341" eb="343">
      <t>オスイ</t>
    </rPh>
    <rPh sb="343" eb="345">
      <t>ショリ</t>
    </rPh>
    <rPh sb="345" eb="347">
      <t>スイリョウ</t>
    </rPh>
    <rPh sb="348" eb="350">
      <t>ゲンショウ</t>
    </rPh>
    <rPh sb="358" eb="361">
      <t>ゼンネンド</t>
    </rPh>
    <rPh sb="362" eb="364">
      <t>ヒリツ</t>
    </rPh>
    <rPh sb="365" eb="367">
      <t>シタマワ</t>
    </rPh>
    <rPh sb="376" eb="379">
      <t>ヘイキンチ</t>
    </rPh>
    <rPh sb="380" eb="382">
      <t>シタマワ</t>
    </rPh>
    <rPh sb="387" eb="389">
      <t>ショリ</t>
    </rPh>
    <rPh sb="389" eb="391">
      <t>ノウリョク</t>
    </rPh>
    <rPh sb="395" eb="397">
      <t>テイド</t>
    </rPh>
    <rPh sb="399" eb="401">
      <t>リヨウ</t>
    </rPh>
    <rPh sb="441" eb="445">
      <t>スイセンカリツ</t>
    </rPh>
    <rPh sb="457" eb="458">
      <t>タカ</t>
    </rPh>
    <rPh sb="459" eb="461">
      <t>ヒリツ</t>
    </rPh>
    <phoneticPr fontId="4"/>
  </si>
  <si>
    <t>　下水道事業の収入において、一般会計からの基準外繰入金によって下水道事業全体で収支のバランスを取っている現状ですが、原則として使用料収入のみで汚水処理にかかる経費を賄わなければならないため、一般会計からの繰入を減らす努力が必要となります。
　また、今後の施設の維持管理にかかる経費や改築費用の増加、人口減少による使用料収入の減少等が見込まれることを踏まえると、下水道サービスを持続的に提供していくため、安定した経営の実現が不可欠となります。「鶴岡市生活排水処理施設整備基本構想」に基づき計画的、効率的に整備を進め、併せてアセットマネジメントに取り組み、使用料の適正化や長寿命化計画による施設の改築を行っていく必要があります。</t>
    <rPh sb="21" eb="24">
      <t>キジュンガイ</t>
    </rPh>
    <rPh sb="34" eb="36">
      <t>ジギョウ</t>
    </rPh>
    <rPh sb="36" eb="38">
      <t>ゼンタイ</t>
    </rPh>
    <rPh sb="123" eb="125">
      <t>コンゴ</t>
    </rPh>
    <rPh sb="224" eb="226">
      <t>セイカツ</t>
    </rPh>
    <rPh sb="226" eb="228">
      <t>ハイスイ</t>
    </rPh>
    <rPh sb="228" eb="230">
      <t>ショリ</t>
    </rPh>
    <rPh sb="230" eb="232">
      <t>シセツ</t>
    </rPh>
    <rPh sb="232" eb="234">
      <t>セイビ</t>
    </rPh>
    <rPh sb="234" eb="236">
      <t>キホン</t>
    </rPh>
    <rPh sb="240" eb="241">
      <t>モト</t>
    </rPh>
    <rPh sb="243" eb="245">
      <t>ケイカク</t>
    </rPh>
    <rPh sb="245" eb="246">
      <t>テキ</t>
    </rPh>
    <rPh sb="247" eb="250">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</si>
</sst>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19-436C-82E4-AA5B4EDF0C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c:v>1.6</c:v>
                </c:pt>
                <c:pt idx="3">
                  <c:v>0.01</c:v>
                </c:pt>
                <c:pt idx="4">
                  <c:v>0.01</c:v>
                </c:pt>
              </c:numCache>
            </c:numRef>
          </c:val>
          <c:smooth val="0"/>
          <c:extLst>
            <c:ext xmlns:c16="http://schemas.microsoft.com/office/drawing/2014/chart" uri="{C3380CC4-5D6E-409C-BE32-E72D297353CC}">
              <c16:uniqueId val="{00000001-C919-436C-82E4-AA5B4EDF0C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26.54</c:v>
                </c:pt>
                <c:pt idx="1">
                  <c:v>26.42</c:v>
                </c:pt>
                <c:pt idx="2">
                  <c:v>25.43</c:v>
                </c:pt>
                <c:pt idx="3">
                  <c:v>24.44</c:v>
                </c:pt>
                <c:pt idx="4">
                  <c:v>23.58</c:v>
                </c:pt>
              </c:numCache>
            </c:numRef>
          </c:val>
          <c:extLst>
            <c:ext xmlns:c16="http://schemas.microsoft.com/office/drawing/2014/chart" uri="{C3380CC4-5D6E-409C-BE32-E72D297353CC}">
              <c16:uniqueId val="{00000000-A8F9-4779-BE6B-151EEBBC52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30.19</c:v>
                </c:pt>
                <c:pt idx="3">
                  <c:v>28.77</c:v>
                </c:pt>
                <c:pt idx="4">
                  <c:v>26.22</c:v>
                </c:pt>
              </c:numCache>
            </c:numRef>
          </c:val>
          <c:smooth val="0"/>
          <c:extLst>
            <c:ext xmlns:c16="http://schemas.microsoft.com/office/drawing/2014/chart" uri="{C3380CC4-5D6E-409C-BE32-E72D297353CC}">
              <c16:uniqueId val="{00000001-A8F9-4779-BE6B-151EEBBC52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87.49</c:v>
                </c:pt>
                <c:pt idx="1">
                  <c:v>87.97</c:v>
                </c:pt>
                <c:pt idx="2">
                  <c:v>88.06</c:v>
                </c:pt>
                <c:pt idx="3">
                  <c:v>88.76</c:v>
                </c:pt>
                <c:pt idx="4">
                  <c:v>89.52</c:v>
                </c:pt>
              </c:numCache>
            </c:numRef>
          </c:val>
          <c:extLst>
            <c:ext xmlns:c16="http://schemas.microsoft.com/office/drawing/2014/chart" uri="{C3380CC4-5D6E-409C-BE32-E72D297353CC}">
              <c16:uniqueId val="{00000000-7E99-4330-9D70-1008C2BEFD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79.09</c:v>
                </c:pt>
                <c:pt idx="3">
                  <c:v>78.900000000000006</c:v>
                </c:pt>
                <c:pt idx="4">
                  <c:v>78.03</c:v>
                </c:pt>
              </c:numCache>
            </c:numRef>
          </c:val>
          <c:smooth val="0"/>
          <c:extLst>
            <c:ext xmlns:c16="http://schemas.microsoft.com/office/drawing/2014/chart" uri="{C3380CC4-5D6E-409C-BE32-E72D297353CC}">
              <c16:uniqueId val="{00000001-7E99-4330-9D70-1008C2BEFD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104.32</c:v>
                </c:pt>
                <c:pt idx="1">
                  <c:v>98.04</c:v>
                </c:pt>
                <c:pt idx="2">
                  <c:v>102.02</c:v>
                </c:pt>
                <c:pt idx="3">
                  <c:v>109.98</c:v>
                </c:pt>
                <c:pt idx="4">
                  <c:v>105.15</c:v>
                </c:pt>
              </c:numCache>
            </c:numRef>
          </c:val>
          <c:extLst>
            <c:ext xmlns:c16="http://schemas.microsoft.com/office/drawing/2014/chart" uri="{C3380CC4-5D6E-409C-BE32-E72D297353CC}">
              <c16:uniqueId val="{00000000-52C6-4F4E-8421-0BBB8D57B7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99.89</c:v>
                </c:pt>
                <c:pt idx="2">
                  <c:v>101.18</c:v>
                </c:pt>
                <c:pt idx="3">
                  <c:v>99.89</c:v>
                </c:pt>
                <c:pt idx="4">
                  <c:v>104.12</c:v>
                </c:pt>
              </c:numCache>
            </c:numRef>
          </c:val>
          <c:smooth val="0"/>
          <c:extLst>
            <c:ext xmlns:c16="http://schemas.microsoft.com/office/drawing/2014/chart" uri="{C3380CC4-5D6E-409C-BE32-E72D297353CC}">
              <c16:uniqueId val="{00000001-52C6-4F4E-8421-0BBB8D57B7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17.420000000000002</c:v>
                </c:pt>
                <c:pt idx="1">
                  <c:v>21.02</c:v>
                </c:pt>
                <c:pt idx="2">
                  <c:v>23.97</c:v>
                </c:pt>
                <c:pt idx="3">
                  <c:v>26.64</c:v>
                </c:pt>
                <c:pt idx="4">
                  <c:v>28.37</c:v>
                </c:pt>
              </c:numCache>
            </c:numRef>
          </c:val>
          <c:extLst>
            <c:ext xmlns:c16="http://schemas.microsoft.com/office/drawing/2014/chart" uri="{C3380CC4-5D6E-409C-BE32-E72D297353CC}">
              <c16:uniqueId val="{00000000-08FB-4462-95A2-A9DA928769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9.15</c:v>
                </c:pt>
                <c:pt idx="1">
                  <c:v>11.59</c:v>
                </c:pt>
                <c:pt idx="2">
                  <c:v>20.14</c:v>
                </c:pt>
                <c:pt idx="3">
                  <c:v>23.17</c:v>
                </c:pt>
                <c:pt idx="4">
                  <c:v>25.29</c:v>
                </c:pt>
              </c:numCache>
            </c:numRef>
          </c:val>
          <c:smooth val="0"/>
          <c:extLst>
            <c:ext xmlns:c16="http://schemas.microsoft.com/office/drawing/2014/chart" uri="{C3380CC4-5D6E-409C-BE32-E72D297353CC}">
              <c16:uniqueId val="{00000001-08FB-4462-95A2-A9DA928769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2A-4FB8-822A-F4E4C8E025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82A-4FB8-822A-F4E4C8E025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57.15</c:v>
                </c:pt>
                <c:pt idx="1">
                  <c:v>63.77</c:v>
                </c:pt>
                <c:pt idx="2">
                  <c:v>60.23</c:v>
                </c:pt>
                <c:pt idx="3">
                  <c:v>26.69</c:v>
                </c:pt>
                <c:pt idx="4">
                  <c:v>7.23</c:v>
                </c:pt>
              </c:numCache>
            </c:numRef>
          </c:val>
          <c:extLst>
            <c:ext xmlns:c16="http://schemas.microsoft.com/office/drawing/2014/chart" uri="{C3380CC4-5D6E-409C-BE32-E72D297353CC}">
              <c16:uniqueId val="{00000000-D711-4DB9-B5FF-C8FC8F97B5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94.75</c:v>
                </c:pt>
                <c:pt idx="1">
                  <c:v>89.95</c:v>
                </c:pt>
                <c:pt idx="2">
                  <c:v>140.63</c:v>
                </c:pt>
                <c:pt idx="3">
                  <c:v>163.84</c:v>
                </c:pt>
                <c:pt idx="4">
                  <c:v>176.46</c:v>
                </c:pt>
              </c:numCache>
            </c:numRef>
          </c:val>
          <c:smooth val="0"/>
          <c:extLst>
            <c:ext xmlns:c16="http://schemas.microsoft.com/office/drawing/2014/chart" uri="{C3380CC4-5D6E-409C-BE32-E72D297353CC}">
              <c16:uniqueId val="{00000001-D711-4DB9-B5FF-C8FC8F97B5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35.380000000000003</c:v>
                </c:pt>
                <c:pt idx="1">
                  <c:v>30.12</c:v>
                </c:pt>
                <c:pt idx="2">
                  <c:v>34.700000000000003</c:v>
                </c:pt>
                <c:pt idx="3">
                  <c:v>46.63</c:v>
                </c:pt>
                <c:pt idx="4">
                  <c:v>56.32</c:v>
                </c:pt>
              </c:numCache>
            </c:numRef>
          </c:val>
          <c:extLst>
            <c:ext xmlns:c16="http://schemas.microsoft.com/office/drawing/2014/chart" uri="{C3380CC4-5D6E-409C-BE32-E72D297353CC}">
              <c16:uniqueId val="{00000000-8DF1-44D4-B301-A1DEA824D9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178.05</c:v>
                </c:pt>
                <c:pt idx="1">
                  <c:v>138.87</c:v>
                </c:pt>
                <c:pt idx="2">
                  <c:v>56.53</c:v>
                </c:pt>
                <c:pt idx="3">
                  <c:v>59.66</c:v>
                </c:pt>
                <c:pt idx="4">
                  <c:v>61.64</c:v>
                </c:pt>
              </c:numCache>
            </c:numRef>
          </c:val>
          <c:smooth val="0"/>
          <c:extLst>
            <c:ext xmlns:c16="http://schemas.microsoft.com/office/drawing/2014/chart" uri="{C3380CC4-5D6E-409C-BE32-E72D297353CC}">
              <c16:uniqueId val="{00000001-8DF1-44D4-B301-A1DEA824D9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3034.11</c:v>
                </c:pt>
                <c:pt idx="1">
                  <c:v>2747.8</c:v>
                </c:pt>
                <c:pt idx="2">
                  <c:v>2700.61</c:v>
                </c:pt>
                <c:pt idx="3">
                  <c:v>2582.6999999999998</c:v>
                </c:pt>
                <c:pt idx="4">
                  <c:v>2457.98</c:v>
                </c:pt>
              </c:numCache>
            </c:numRef>
          </c:val>
          <c:extLst>
            <c:ext xmlns:c16="http://schemas.microsoft.com/office/drawing/2014/chart" uri="{C3380CC4-5D6E-409C-BE32-E72D297353CC}">
              <c16:uniqueId val="{00000000-A0E9-496E-9146-93BB666733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1095.52</c:v>
                </c:pt>
                <c:pt idx="3">
                  <c:v>1056.55</c:v>
                </c:pt>
                <c:pt idx="4">
                  <c:v>1278.54</c:v>
                </c:pt>
              </c:numCache>
            </c:numRef>
          </c:val>
          <c:smooth val="0"/>
          <c:extLst>
            <c:ext xmlns:c16="http://schemas.microsoft.com/office/drawing/2014/chart" uri="{C3380CC4-5D6E-409C-BE32-E72D297353CC}">
              <c16:uniqueId val="{00000001-A0E9-496E-9146-93BB666733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98.04</c:v>
                </c:pt>
                <c:pt idx="1">
                  <c:v>82.83</c:v>
                </c:pt>
                <c:pt idx="2">
                  <c:v>103.08</c:v>
                </c:pt>
                <c:pt idx="3">
                  <c:v>97.34</c:v>
                </c:pt>
                <c:pt idx="4">
                  <c:v>70.510000000000005</c:v>
                </c:pt>
              </c:numCache>
            </c:numRef>
          </c:val>
          <c:extLst>
            <c:ext xmlns:c16="http://schemas.microsoft.com/office/drawing/2014/chart" uri="{C3380CC4-5D6E-409C-BE32-E72D297353CC}">
              <c16:uniqueId val="{00000000-E98F-430A-8EC4-ACC9D651CC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39.64</c:v>
                </c:pt>
                <c:pt idx="3">
                  <c:v>40</c:v>
                </c:pt>
                <c:pt idx="4">
                  <c:v>38.74</c:v>
                </c:pt>
              </c:numCache>
            </c:numRef>
          </c:val>
          <c:smooth val="0"/>
          <c:extLst>
            <c:ext xmlns:c16="http://schemas.microsoft.com/office/drawing/2014/chart" uri="{C3380CC4-5D6E-409C-BE32-E72D297353CC}">
              <c16:uniqueId val="{00000001-E98F-430A-8EC4-ACC9D651CC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201.09</c:v>
                </c:pt>
                <c:pt idx="1">
                  <c:v>239.14</c:v>
                </c:pt>
                <c:pt idx="2">
                  <c:v>190.82</c:v>
                </c:pt>
                <c:pt idx="3">
                  <c:v>199.67</c:v>
                </c:pt>
                <c:pt idx="4">
                  <c:v>275.85000000000002</c:v>
                </c:pt>
              </c:numCache>
            </c:numRef>
          </c:val>
          <c:extLst>
            <c:ext xmlns:c16="http://schemas.microsoft.com/office/drawing/2014/chart" uri="{C3380CC4-5D6E-409C-BE32-E72D297353CC}">
              <c16:uniqueId val="{00000000-73E9-4413-A983-B8C66E1025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449.72</c:v>
                </c:pt>
                <c:pt idx="3">
                  <c:v>437.27</c:v>
                </c:pt>
                <c:pt idx="4">
                  <c:v>456.72</c:v>
                </c:pt>
              </c:numCache>
            </c:numRef>
          </c:val>
          <c:smooth val="0"/>
          <c:extLst>
            <c:ext xmlns:c16="http://schemas.microsoft.com/office/drawing/2014/chart" uri="{C3380CC4-5D6E-409C-BE32-E72D297353CC}">
              <c16:uniqueId val="{00000001-73E9-4413-A983-B8C66E1025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28"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山形県　鶴岡市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120398</v>
      </c>
      <c r="AM8" s="46"/>
      <c r="AN8" s="46"/>
      <c r="AO8" s="46"/>
      <c r="AP8" s="46"/>
      <c r="AQ8" s="46"/>
      <c r="AR8" s="46"/>
      <c r="AS8" s="46"/>
      <c r="AT8" s="45">
        <f>データ!T6</f>
        <v>1311.51</v>
      </c>
      <c r="AU8" s="45"/>
      <c r="AV8" s="45"/>
      <c r="AW8" s="45"/>
      <c r="AX8" s="45"/>
      <c r="AY8" s="45"/>
      <c r="AZ8" s="45"/>
      <c r="BA8" s="45"/>
      <c r="BB8" s="45">
        <f>データ!U6</f>
        <v>91.8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57.87</v>
      </c>
      <c r="J10" s="45"/>
      <c r="K10" s="45"/>
      <c r="L10" s="45"/>
      <c r="M10" s="45"/>
      <c r="N10" s="45"/>
      <c r="O10" s="45"/>
      <c r="P10" s="45">
        <f>データ!P6</f>
        <v>0.71</v>
      </c>
      <c r="Q10" s="45"/>
      <c r="R10" s="45"/>
      <c r="S10" s="45"/>
      <c r="T10" s="45"/>
      <c r="U10" s="45"/>
      <c r="V10" s="45"/>
      <c r="W10" s="45">
        <f>データ!Q6</f>
        <v>96.39</v>
      </c>
      <c r="X10" s="45"/>
      <c r="Y10" s="45"/>
      <c r="Z10" s="45"/>
      <c r="AA10" s="45"/>
      <c r="AB10" s="45"/>
      <c r="AC10" s="45"/>
      <c r="AD10" s="46">
        <f>データ!R6</f>
        <v>3883</v>
      </c>
      <c r="AE10" s="46"/>
      <c r="AF10" s="46"/>
      <c r="AG10" s="46"/>
      <c r="AH10" s="46"/>
      <c r="AI10" s="46"/>
      <c r="AJ10" s="46"/>
      <c r="AK10" s="2"/>
      <c r="AL10" s="46">
        <f>データ!V6</f>
        <v>849</v>
      </c>
      <c r="AM10" s="46"/>
      <c r="AN10" s="46"/>
      <c r="AO10" s="46"/>
      <c r="AP10" s="46"/>
      <c r="AQ10" s="46"/>
      <c r="AR10" s="46"/>
      <c r="AS10" s="46"/>
      <c r="AT10" s="45">
        <f>データ!W6</f>
        <v>0.27</v>
      </c>
      <c r="AU10" s="45"/>
      <c r="AV10" s="45"/>
      <c r="AW10" s="45"/>
      <c r="AX10" s="45"/>
      <c r="AY10" s="45"/>
      <c r="AZ10" s="45"/>
      <c r="BA10" s="45"/>
      <c r="BB10" s="45">
        <f>データ!X6</f>
        <v>3144.44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Yyc4emjmOkwNUh90uZg9QruSFU5BDiqcNa0Yv+MlPUsgjbU/Y/RUGiIrFAQ3EHZfHB9weoihDYsQhWD+0KcnhQ==" saltValue="ZwqJw2B9srCC5c/pUG/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62031</v>
      </c>
      <c r="D6" s="19">
        <f t="shared" si="3"/>
        <v>46</v>
      </c>
      <c r="E6" s="19">
        <f t="shared" si="3"/>
        <v>17</v>
      </c>
      <c r="F6" s="19">
        <f t="shared" si="3"/>
        <v>6</v>
      </c>
      <c r="G6" s="19">
        <f t="shared" si="3"/>
        <v>0</v>
      </c>
      <c r="H6" s="19" t="str">
        <f t="shared" si="3"/>
        <v>山形県　鶴岡市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57.87</v>
      </c>
      <c r="P6" s="20">
        <f t="shared" si="3"/>
        <v>0.71</v>
      </c>
      <c r="Q6" s="20">
        <f t="shared" si="3"/>
        <v>96.39</v>
      </c>
      <c r="R6" s="20">
        <f t="shared" si="3"/>
        <v>3883</v>
      </c>
      <c r="S6" s="20">
        <f t="shared" si="3"/>
        <v>120398</v>
      </c>
      <c r="T6" s="20">
        <f t="shared" si="3"/>
        <v>1311.51</v>
      </c>
      <c r="U6" s="20">
        <f t="shared" si="3"/>
        <v>91.8</v>
      </c>
      <c r="V6" s="20">
        <f t="shared" si="3"/>
        <v>849</v>
      </c>
      <c r="W6" s="20">
        <f t="shared" si="3"/>
        <v>0.27</v>
      </c>
      <c r="X6" s="20">
        <f t="shared" si="3"/>
        <v>3144.44</v>
      </c>
      <c r="Y6" s="21">
        <f>IF(Y7="",NA(),Y7)</f>
        <v>104.32</v>
      </c>
      <c r="Z6" s="21">
        <f t="shared" ref="Z6:AH6" si="4">IF(Z7="",NA(),Z7)</f>
        <v>98.04</v>
      </c>
      <c r="AA6" s="21">
        <f t="shared" si="4"/>
        <v>102.02</v>
      </c>
      <c r="AB6" s="21">
        <f t="shared" si="4"/>
        <v>109.98</v>
      </c>
      <c r="AC6" s="21">
        <f t="shared" si="4"/>
        <v>105.15</v>
      </c>
      <c r="AD6" s="21">
        <f t="shared" si="4"/>
        <v>97.53</v>
      </c>
      <c r="AE6" s="21">
        <f t="shared" si="4"/>
        <v>99.89</v>
      </c>
      <c r="AF6" s="21">
        <f t="shared" si="4"/>
        <v>101.18</v>
      </c>
      <c r="AG6" s="21">
        <f t="shared" si="4"/>
        <v>99.89</v>
      </c>
      <c r="AH6" s="21">
        <f t="shared" si="4"/>
        <v>104.12</v>
      </c>
      <c r="AI6" s="20" t="str">
        <f>IF(AI7="","",IF(AI7="-","【-】","【"&amp;SUBSTITUTE(TEXT(AI7,"#,##0.00"),"-","△")&amp;"】"))</f>
        <v>【101.46】</v>
      </c>
      <c r="AJ6" s="21">
        <f>IF(AJ7="",NA(),AJ7)</f>
        <v>57.15</v>
      </c>
      <c r="AK6" s="21">
        <f t="shared" ref="AK6:AS6" si="5">IF(AK7="",NA(),AK7)</f>
        <v>63.77</v>
      </c>
      <c r="AL6" s="21">
        <f t="shared" si="5"/>
        <v>60.23</v>
      </c>
      <c r="AM6" s="21">
        <f t="shared" si="5"/>
        <v>26.69</v>
      </c>
      <c r="AN6" s="21">
        <f t="shared" si="5"/>
        <v>7.23</v>
      </c>
      <c r="AO6" s="21">
        <f t="shared" si="5"/>
        <v>94.75</v>
      </c>
      <c r="AP6" s="21">
        <f t="shared" si="5"/>
        <v>89.95</v>
      </c>
      <c r="AQ6" s="21">
        <f t="shared" si="5"/>
        <v>140.63</v>
      </c>
      <c r="AR6" s="21">
        <f t="shared" si="5"/>
        <v>163.84</v>
      </c>
      <c r="AS6" s="21">
        <f t="shared" si="5"/>
        <v>176.46</v>
      </c>
      <c r="AT6" s="20" t="str">
        <f>IF(AT7="","",IF(AT7="-","【-】","【"&amp;SUBSTITUTE(TEXT(AT7,"#,##0.00"),"-","△")&amp;"】"))</f>
        <v>【104.91】</v>
      </c>
      <c r="AU6" s="21">
        <f>IF(AU7="",NA(),AU7)</f>
        <v>35.380000000000003</v>
      </c>
      <c r="AV6" s="21">
        <f t="shared" ref="AV6:BD6" si="6">IF(AV7="",NA(),AV7)</f>
        <v>30.12</v>
      </c>
      <c r="AW6" s="21">
        <f t="shared" si="6"/>
        <v>34.700000000000003</v>
      </c>
      <c r="AX6" s="21">
        <f t="shared" si="6"/>
        <v>46.63</v>
      </c>
      <c r="AY6" s="21">
        <f t="shared" si="6"/>
        <v>56.32</v>
      </c>
      <c r="AZ6" s="21">
        <f t="shared" si="6"/>
        <v>178.05</v>
      </c>
      <c r="BA6" s="21">
        <f t="shared" si="6"/>
        <v>138.87</v>
      </c>
      <c r="BB6" s="21">
        <f t="shared" si="6"/>
        <v>56.53</v>
      </c>
      <c r="BC6" s="21">
        <f t="shared" si="6"/>
        <v>59.66</v>
      </c>
      <c r="BD6" s="21">
        <f t="shared" si="6"/>
        <v>61.64</v>
      </c>
      <c r="BE6" s="20" t="str">
        <f>IF(BE7="","",IF(BE7="-","【-】","【"&amp;SUBSTITUTE(TEXT(BE7,"#,##0.00"),"-","△")&amp;"】"))</f>
        <v>【61.34】</v>
      </c>
      <c r="BF6" s="21">
        <f>IF(BF7="",NA(),BF7)</f>
        <v>3034.11</v>
      </c>
      <c r="BG6" s="21">
        <f t="shared" ref="BG6:BO6" si="7">IF(BG7="",NA(),BG7)</f>
        <v>2747.8</v>
      </c>
      <c r="BH6" s="21">
        <f t="shared" si="7"/>
        <v>2700.61</v>
      </c>
      <c r="BI6" s="21">
        <f t="shared" si="7"/>
        <v>2582.6999999999998</v>
      </c>
      <c r="BJ6" s="21">
        <f t="shared" si="7"/>
        <v>2457.98</v>
      </c>
      <c r="BK6" s="21">
        <f t="shared" si="7"/>
        <v>1756.26</v>
      </c>
      <c r="BL6" s="21">
        <f t="shared" si="7"/>
        <v>1864.29</v>
      </c>
      <c r="BM6" s="21">
        <f t="shared" si="7"/>
        <v>1095.52</v>
      </c>
      <c r="BN6" s="21">
        <f t="shared" si="7"/>
        <v>1056.55</v>
      </c>
      <c r="BO6" s="21">
        <f t="shared" si="7"/>
        <v>1278.54</v>
      </c>
      <c r="BP6" s="20" t="str">
        <f>IF(BP7="","",IF(BP7="-","【-】","【"&amp;SUBSTITUTE(TEXT(BP7,"#,##0.00"),"-","△")&amp;"】"))</f>
        <v>【1,078.44】</v>
      </c>
      <c r="BQ6" s="21">
        <f>IF(BQ7="",NA(),BQ7)</f>
        <v>98.04</v>
      </c>
      <c r="BR6" s="21">
        <f t="shared" ref="BR6:BZ6" si="8">IF(BR7="",NA(),BR7)</f>
        <v>82.83</v>
      </c>
      <c r="BS6" s="21">
        <f t="shared" si="8"/>
        <v>103.08</v>
      </c>
      <c r="BT6" s="21">
        <f t="shared" si="8"/>
        <v>97.34</v>
      </c>
      <c r="BU6" s="21">
        <f t="shared" si="8"/>
        <v>70.510000000000005</v>
      </c>
      <c r="BV6" s="21">
        <f t="shared" si="8"/>
        <v>45.78</v>
      </c>
      <c r="BW6" s="21">
        <f t="shared" si="8"/>
        <v>51.32</v>
      </c>
      <c r="BX6" s="21">
        <f t="shared" si="8"/>
        <v>39.64</v>
      </c>
      <c r="BY6" s="21">
        <f t="shared" si="8"/>
        <v>40</v>
      </c>
      <c r="BZ6" s="21">
        <f t="shared" si="8"/>
        <v>38.74</v>
      </c>
      <c r="CA6" s="20" t="str">
        <f>IF(CA7="","",IF(CA7="-","【-】","【"&amp;SUBSTITUTE(TEXT(CA7,"#,##0.00"),"-","△")&amp;"】"))</f>
        <v>【41.91】</v>
      </c>
      <c r="CB6" s="21">
        <f>IF(CB7="",NA(),CB7)</f>
        <v>201.09</v>
      </c>
      <c r="CC6" s="21">
        <f t="shared" ref="CC6:CK6" si="9">IF(CC7="",NA(),CC7)</f>
        <v>239.14</v>
      </c>
      <c r="CD6" s="21">
        <f t="shared" si="9"/>
        <v>190.82</v>
      </c>
      <c r="CE6" s="21">
        <f t="shared" si="9"/>
        <v>199.67</v>
      </c>
      <c r="CF6" s="21">
        <f t="shared" si="9"/>
        <v>275.85000000000002</v>
      </c>
      <c r="CG6" s="21">
        <f t="shared" si="9"/>
        <v>367.7</v>
      </c>
      <c r="CH6" s="21">
        <f t="shared" si="9"/>
        <v>329.91</v>
      </c>
      <c r="CI6" s="21">
        <f t="shared" si="9"/>
        <v>449.72</v>
      </c>
      <c r="CJ6" s="21">
        <f t="shared" si="9"/>
        <v>437.27</v>
      </c>
      <c r="CK6" s="21">
        <f t="shared" si="9"/>
        <v>456.72</v>
      </c>
      <c r="CL6" s="20" t="str">
        <f>IF(CL7="","",IF(CL7="-","【-】","【"&amp;SUBSTITUTE(TEXT(CL7,"#,##0.00"),"-","△")&amp;"】"))</f>
        <v>【420.17】</v>
      </c>
      <c r="CM6" s="21">
        <f>IF(CM7="",NA(),CM7)</f>
        <v>26.54</v>
      </c>
      <c r="CN6" s="21">
        <f t="shared" ref="CN6:CV6" si="10">IF(CN7="",NA(),CN7)</f>
        <v>26.42</v>
      </c>
      <c r="CO6" s="21">
        <f t="shared" si="10"/>
        <v>25.43</v>
      </c>
      <c r="CP6" s="21">
        <f t="shared" si="10"/>
        <v>24.44</v>
      </c>
      <c r="CQ6" s="21">
        <f t="shared" si="10"/>
        <v>23.58</v>
      </c>
      <c r="CR6" s="21">
        <f t="shared" si="10"/>
        <v>29.43</v>
      </c>
      <c r="CS6" s="21">
        <f t="shared" si="10"/>
        <v>26.7</v>
      </c>
      <c r="CT6" s="21">
        <f t="shared" si="10"/>
        <v>30.19</v>
      </c>
      <c r="CU6" s="21">
        <f t="shared" si="10"/>
        <v>28.77</v>
      </c>
      <c r="CV6" s="21">
        <f t="shared" si="10"/>
        <v>26.22</v>
      </c>
      <c r="CW6" s="20" t="str">
        <f>IF(CW7="","",IF(CW7="-","【-】","【"&amp;SUBSTITUTE(TEXT(CW7,"#,##0.00"),"-","△")&amp;"】"))</f>
        <v>【29.92】</v>
      </c>
      <c r="CX6" s="21">
        <f>IF(CX7="",NA(),CX7)</f>
        <v>87.49</v>
      </c>
      <c r="CY6" s="21">
        <f t="shared" ref="CY6:DG6" si="11">IF(CY7="",NA(),CY7)</f>
        <v>87.97</v>
      </c>
      <c r="CZ6" s="21">
        <f t="shared" si="11"/>
        <v>88.06</v>
      </c>
      <c r="DA6" s="21">
        <f t="shared" si="11"/>
        <v>88.76</v>
      </c>
      <c r="DB6" s="21">
        <f t="shared" si="11"/>
        <v>89.52</v>
      </c>
      <c r="DC6" s="21">
        <f t="shared" si="11"/>
        <v>66.33</v>
      </c>
      <c r="DD6" s="21">
        <f t="shared" si="11"/>
        <v>66.459999999999994</v>
      </c>
      <c r="DE6" s="21">
        <f t="shared" si="11"/>
        <v>79.09</v>
      </c>
      <c r="DF6" s="21">
        <f t="shared" si="11"/>
        <v>78.900000000000006</v>
      </c>
      <c r="DG6" s="21">
        <f t="shared" si="11"/>
        <v>78.03</v>
      </c>
      <c r="DH6" s="20" t="str">
        <f>IF(DH7="","",IF(DH7="-","【-】","【"&amp;SUBSTITUTE(TEXT(DH7,"#,##0.00"),"-","△")&amp;"】"))</f>
        <v>【80.39】</v>
      </c>
      <c r="DI6" s="21">
        <f>IF(DI7="",NA(),DI7)</f>
        <v>17.420000000000002</v>
      </c>
      <c r="DJ6" s="21">
        <f t="shared" ref="DJ6:DR6" si="12">IF(DJ7="",NA(),DJ7)</f>
        <v>21.02</v>
      </c>
      <c r="DK6" s="21">
        <f t="shared" si="12"/>
        <v>23.97</v>
      </c>
      <c r="DL6" s="21">
        <f t="shared" si="12"/>
        <v>26.64</v>
      </c>
      <c r="DM6" s="21">
        <f t="shared" si="12"/>
        <v>28.37</v>
      </c>
      <c r="DN6" s="21">
        <f t="shared" si="12"/>
        <v>9.15</v>
      </c>
      <c r="DO6" s="21">
        <f t="shared" si="12"/>
        <v>11.59</v>
      </c>
      <c r="DP6" s="21">
        <f t="shared" si="12"/>
        <v>20.14</v>
      </c>
      <c r="DQ6" s="21">
        <f t="shared" si="12"/>
        <v>23.17</v>
      </c>
      <c r="DR6" s="21">
        <f t="shared" si="12"/>
        <v>25.29</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0.26</v>
      </c>
      <c r="EK6" s="21">
        <f t="shared" si="14"/>
        <v>0.04</v>
      </c>
      <c r="EL6" s="21">
        <f t="shared" si="14"/>
        <v>1.6</v>
      </c>
      <c r="EM6" s="21">
        <f t="shared" si="14"/>
        <v>0.01</v>
      </c>
      <c r="EN6" s="21">
        <f t="shared" si="14"/>
        <v>0.01</v>
      </c>
      <c r="EO6" s="20" t="str">
        <f>IF(EO7="","",IF(EO7="-","【-】","【"&amp;SUBSTITUTE(TEXT(EO7,"#,##0.00"),"-","△")&amp;"】"))</f>
        <v>【0.01】</v>
      </c>
    </row>
    <row r="7" spans="1:148" s="22" customFormat="1" x14ac:dyDescent="0.15">
      <c r="A7" s="14"/>
      <c r="B7" s="23">
        <v>2022</v>
      </c>
      <c r="C7" s="23">
        <v>62031</v>
      </c>
      <c r="D7" s="23">
        <v>46</v>
      </c>
      <c r="E7" s="23">
        <v>17</v>
      </c>
      <c r="F7" s="23">
        <v>6</v>
      </c>
      <c r="G7" s="23">
        <v>0</v>
      </c>
      <c r="H7" s="23" t="s">
        <v>96</v>
      </c>
      <c r="I7" s="23" t="s">
        <v>97</v>
      </c>
      <c r="J7" s="23" t="s">
        <v>98</v>
      </c>
      <c r="K7" s="23" t="s">
        <v>99</v>
      </c>
      <c r="L7" s="23" t="s">
        <v>100</v>
      </c>
      <c r="M7" s="23" t="s">
        <v>101</v>
      </c>
      <c r="N7" s="24" t="s">
        <v>102</v>
      </c>
      <c r="O7" s="24">
        <v>57.87</v>
      </c>
      <c r="P7" s="24">
        <v>0.71</v>
      </c>
      <c r="Q7" s="24">
        <v>96.39</v>
      </c>
      <c r="R7" s="24">
        <v>3883</v>
      </c>
      <c r="S7" s="24">
        <v>120398</v>
      </c>
      <c r="T7" s="24">
        <v>1311.51</v>
      </c>
      <c r="U7" s="24">
        <v>91.8</v>
      </c>
      <c r="V7" s="24">
        <v>849</v>
      </c>
      <c r="W7" s="24">
        <v>0.27</v>
      </c>
      <c r="X7" s="24">
        <v>3144.44</v>
      </c>
      <c r="Y7" s="24">
        <v>104.32</v>
      </c>
      <c r="Z7" s="24">
        <v>98.04</v>
      </c>
      <c r="AA7" s="24">
        <v>102.02</v>
      </c>
      <c r="AB7" s="24">
        <v>109.98</v>
      </c>
      <c r="AC7" s="24">
        <v>105.15</v>
      </c>
      <c r="AD7" s="24">
        <v>97.53</v>
      </c>
      <c r="AE7" s="24">
        <v>99.89</v>
      </c>
      <c r="AF7" s="24">
        <v>101.18</v>
      </c>
      <c r="AG7" s="24">
        <v>99.89</v>
      </c>
      <c r="AH7" s="24">
        <v>104.12</v>
      </c>
      <c r="AI7" s="24">
        <v>101.46</v>
      </c>
      <c r="AJ7" s="24">
        <v>57.15</v>
      </c>
      <c r="AK7" s="24">
        <v>63.77</v>
      </c>
      <c r="AL7" s="24">
        <v>60.23</v>
      </c>
      <c r="AM7" s="24">
        <v>26.69</v>
      </c>
      <c r="AN7" s="24">
        <v>7.23</v>
      </c>
      <c r="AO7" s="24">
        <v>94.75</v>
      </c>
      <c r="AP7" s="24">
        <v>89.95</v>
      </c>
      <c r="AQ7" s="24">
        <v>140.63</v>
      </c>
      <c r="AR7" s="24">
        <v>163.84</v>
      </c>
      <c r="AS7" s="24">
        <v>176.46</v>
      </c>
      <c r="AT7" s="24">
        <v>104.91</v>
      </c>
      <c r="AU7" s="24">
        <v>35.380000000000003</v>
      </c>
      <c r="AV7" s="24">
        <v>30.12</v>
      </c>
      <c r="AW7" s="24">
        <v>34.700000000000003</v>
      </c>
      <c r="AX7" s="24">
        <v>46.63</v>
      </c>
      <c r="AY7" s="24">
        <v>56.32</v>
      </c>
      <c r="AZ7" s="24">
        <v>178.05</v>
      </c>
      <c r="BA7" s="24">
        <v>138.87</v>
      </c>
      <c r="BB7" s="24">
        <v>56.53</v>
      </c>
      <c r="BC7" s="24">
        <v>59.66</v>
      </c>
      <c r="BD7" s="24">
        <v>61.64</v>
      </c>
      <c r="BE7" s="24">
        <v>61.34</v>
      </c>
      <c r="BF7" s="24">
        <v>3034.11</v>
      </c>
      <c r="BG7" s="24">
        <v>2747.8</v>
      </c>
      <c r="BH7" s="24">
        <v>2700.61</v>
      </c>
      <c r="BI7" s="24">
        <v>2582.6999999999998</v>
      </c>
      <c r="BJ7" s="24">
        <v>2457.98</v>
      </c>
      <c r="BK7" s="24">
        <v>1756.26</v>
      </c>
      <c r="BL7" s="24">
        <v>1864.29</v>
      </c>
      <c r="BM7" s="24">
        <v>1095.52</v>
      </c>
      <c r="BN7" s="24">
        <v>1056.55</v>
      </c>
      <c r="BO7" s="24">
        <v>1278.54</v>
      </c>
      <c r="BP7" s="24">
        <v>1078.44</v>
      </c>
      <c r="BQ7" s="24">
        <v>98.04</v>
      </c>
      <c r="BR7" s="24">
        <v>82.83</v>
      </c>
      <c r="BS7" s="24">
        <v>103.08</v>
      </c>
      <c r="BT7" s="24">
        <v>97.34</v>
      </c>
      <c r="BU7" s="24">
        <v>70.510000000000005</v>
      </c>
      <c r="BV7" s="24">
        <v>45.78</v>
      </c>
      <c r="BW7" s="24">
        <v>51.32</v>
      </c>
      <c r="BX7" s="24">
        <v>39.64</v>
      </c>
      <c r="BY7" s="24">
        <v>40</v>
      </c>
      <c r="BZ7" s="24">
        <v>38.74</v>
      </c>
      <c r="CA7" s="24">
        <v>41.91</v>
      </c>
      <c r="CB7" s="24">
        <v>201.09</v>
      </c>
      <c r="CC7" s="24">
        <v>239.14</v>
      </c>
      <c r="CD7" s="24">
        <v>190.82</v>
      </c>
      <c r="CE7" s="24">
        <v>199.67</v>
      </c>
      <c r="CF7" s="24">
        <v>275.85000000000002</v>
      </c>
      <c r="CG7" s="24">
        <v>367.7</v>
      </c>
      <c r="CH7" s="24">
        <v>329.91</v>
      </c>
      <c r="CI7" s="24">
        <v>449.72</v>
      </c>
      <c r="CJ7" s="24">
        <v>437.27</v>
      </c>
      <c r="CK7" s="24">
        <v>456.72</v>
      </c>
      <c r="CL7" s="24">
        <v>420.17</v>
      </c>
      <c r="CM7" s="24">
        <v>26.54</v>
      </c>
      <c r="CN7" s="24">
        <v>26.42</v>
      </c>
      <c r="CO7" s="24">
        <v>25.43</v>
      </c>
      <c r="CP7" s="24">
        <v>24.44</v>
      </c>
      <c r="CQ7" s="24">
        <v>23.58</v>
      </c>
      <c r="CR7" s="24">
        <v>29.43</v>
      </c>
      <c r="CS7" s="24">
        <v>26.7</v>
      </c>
      <c r="CT7" s="24">
        <v>30.19</v>
      </c>
      <c r="CU7" s="24">
        <v>28.77</v>
      </c>
      <c r="CV7" s="24">
        <v>26.22</v>
      </c>
      <c r="CW7" s="24">
        <v>29.92</v>
      </c>
      <c r="CX7" s="24">
        <v>87.49</v>
      </c>
      <c r="CY7" s="24">
        <v>87.97</v>
      </c>
      <c r="CZ7" s="24">
        <v>88.06</v>
      </c>
      <c r="DA7" s="24">
        <v>88.76</v>
      </c>
      <c r="DB7" s="24">
        <v>89.52</v>
      </c>
      <c r="DC7" s="24">
        <v>66.33</v>
      </c>
      <c r="DD7" s="24">
        <v>66.459999999999994</v>
      </c>
      <c r="DE7" s="24">
        <v>79.09</v>
      </c>
      <c r="DF7" s="24">
        <v>78.900000000000006</v>
      </c>
      <c r="DG7" s="24">
        <v>78.03</v>
      </c>
      <c r="DH7" s="24">
        <v>80.39</v>
      </c>
      <c r="DI7" s="24">
        <v>17.420000000000002</v>
      </c>
      <c r="DJ7" s="24">
        <v>21.02</v>
      </c>
      <c r="DK7" s="24">
        <v>23.97</v>
      </c>
      <c r="DL7" s="24">
        <v>26.64</v>
      </c>
      <c r="DM7" s="24">
        <v>28.37</v>
      </c>
      <c r="DN7" s="24">
        <v>9.15</v>
      </c>
      <c r="DO7" s="24">
        <v>11.59</v>
      </c>
      <c r="DP7" s="24">
        <v>20.14</v>
      </c>
      <c r="DQ7" s="24">
        <v>23.17</v>
      </c>
      <c r="DR7" s="24">
        <v>25.29</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0.26</v>
      </c>
      <c r="EK7" s="24">
        <v>0.04</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83079</cp:lastModifiedBy>
  <cp:lastPrinted>2024-01-18T08:42:38Z</cp:lastPrinted>
  <dcterms:created xsi:type="dcterms:W3CDTF">2023-12-12T01:05:18Z</dcterms:created>
  <dcterms:modified xsi:type="dcterms:W3CDTF">2024-01-19T01:38:31Z</dcterms:modified>
  <cp:category/>
</cp:coreProperties>
</file>