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Default Extension="vml" ContentType="application/vnd.openxmlformats-officedocument.vmlDrawing"/>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tabRatio="732" activeTab="0"/>
  </bookViews>
  <sheets>
    <sheet name="Index" sheetId="1" r:id="rId1"/>
    <sheet name="気象・土地" sheetId="2" r:id="rId2"/>
    <sheet name="人口・世帯１" sheetId="3" r:id="rId3"/>
    <sheet name="人口・世帯２" sheetId="4" r:id="rId4"/>
    <sheet name="就業状況・出稼" sheetId="5" r:id="rId5"/>
    <sheet name="農業１" sheetId="6" r:id="rId6"/>
    <sheet name="農業２" sheetId="7" r:id="rId7"/>
    <sheet name="事業所・商工業" sheetId="8" r:id="rId8"/>
    <sheet name="建設" sheetId="9" r:id="rId9"/>
    <sheet name="上・下水道" sheetId="10" r:id="rId10"/>
    <sheet name="社会福祉" sheetId="11" r:id="rId11"/>
    <sheet name="保健衛生" sheetId="12" r:id="rId12"/>
    <sheet name="交通・治安・消防" sheetId="13" r:id="rId13"/>
    <sheet name="教育" sheetId="14" r:id="rId14"/>
    <sheet name="議会" sheetId="15" r:id="rId15"/>
    <sheet name="選挙" sheetId="16" r:id="rId16"/>
    <sheet name="文化財" sheetId="17" r:id="rId17"/>
    <sheet name="行財組織" sheetId="18" r:id="rId18"/>
    <sheet name="財政１" sheetId="19" r:id="rId19"/>
    <sheet name="財政２" sheetId="20" r:id="rId20"/>
    <sheet name="町民所得" sheetId="21" r:id="rId21"/>
    <sheet name="官公署等一覧" sheetId="22" r:id="rId22"/>
  </sheets>
  <definedNames>
    <definedName name="_１．気__象">'気象・土地'!$A$1</definedName>
    <definedName name="_xlnm.Print_Area" localSheetId="8">'建設'!$A$1:$M$20</definedName>
    <definedName name="_xlnm.Print_Area" localSheetId="3">'人口・世帯２'!$A$1:$K$41</definedName>
    <definedName name="_xlnm.Print_Area" localSheetId="5">'農業１'!$A$1:$K$79</definedName>
  </definedNames>
  <calcPr fullCalcOnLoad="1"/>
</workbook>
</file>

<file path=xl/sharedStrings.xml><?xml version="1.0" encoding="utf-8"?>
<sst xmlns="http://schemas.openxmlformats.org/spreadsheetml/2006/main" count="1898" uniqueCount="1185">
  <si>
    <t>総降水量</t>
  </si>
  <si>
    <t>最深積雪</t>
  </si>
  <si>
    <t>平均湿度</t>
  </si>
  <si>
    <t>年次／区分</t>
  </si>
  <si>
    <t>気温（℃）（鶴岡）</t>
  </si>
  <si>
    <t>風速(m/s)（酒田）</t>
  </si>
  <si>
    <t>(mm)(櫛引)</t>
  </si>
  <si>
    <t>(cm)(櫛引)</t>
  </si>
  <si>
    <t>(%)(酒田)</t>
  </si>
  <si>
    <t>平成５年</t>
  </si>
  <si>
    <t>平成１０年</t>
  </si>
  <si>
    <t>平成１１年</t>
  </si>
  <si>
    <t>平成１２年</t>
  </si>
  <si>
    <t>総面積</t>
  </si>
  <si>
    <t>田</t>
  </si>
  <si>
    <t>畑</t>
  </si>
  <si>
    <t>その他</t>
  </si>
  <si>
    <t>平成１３年</t>
  </si>
  <si>
    <t>総面積(ha)</t>
  </si>
  <si>
    <t>田(ha)</t>
  </si>
  <si>
    <t>畑(ha)</t>
  </si>
  <si>
    <t>宅地(ha)</t>
  </si>
  <si>
    <t>沼地(ha)</t>
  </si>
  <si>
    <t>山林(ha)</t>
  </si>
  <si>
    <t>原野(ha)</t>
  </si>
  <si>
    <t>雑種地(ha)</t>
  </si>
  <si>
    <t>その他(ha)</t>
  </si>
  <si>
    <t>年　次</t>
  </si>
  <si>
    <t>年</t>
  </si>
  <si>
    <t>男</t>
  </si>
  <si>
    <t>男(人)</t>
  </si>
  <si>
    <t>女(人)</t>
  </si>
  <si>
    <t>計(人)</t>
  </si>
  <si>
    <t>世帯数</t>
  </si>
  <si>
    <t>昭和３０年</t>
  </si>
  <si>
    <t>昭和３５年</t>
  </si>
  <si>
    <t>昭和４０年</t>
  </si>
  <si>
    <t>昭和４５年</t>
  </si>
  <si>
    <t>昭和５０年</t>
  </si>
  <si>
    <t>昭和５５年</t>
  </si>
  <si>
    <t>昭和６０年</t>
  </si>
  <si>
    <t>平成　２年</t>
  </si>
  <si>
    <t>平成　７年</t>
  </si>
  <si>
    <t>資料：国勢調査</t>
  </si>
  <si>
    <t>女</t>
  </si>
  <si>
    <t>国勢調査（H12.10.1現在）</t>
  </si>
  <si>
    <t>地　区</t>
  </si>
  <si>
    <t>総　数</t>
  </si>
  <si>
    <t>上山添</t>
  </si>
  <si>
    <t>常盤木</t>
  </si>
  <si>
    <t>西荒屋</t>
  </si>
  <si>
    <t>板井川</t>
  </si>
  <si>
    <t>西片屋</t>
  </si>
  <si>
    <t>桂荒俣</t>
  </si>
  <si>
    <t>下山添</t>
  </si>
  <si>
    <t>三千刈</t>
  </si>
  <si>
    <t>黒川上</t>
  </si>
  <si>
    <t>宮の下</t>
  </si>
  <si>
    <t>春日山</t>
  </si>
  <si>
    <t>黒川中</t>
  </si>
  <si>
    <t>黒川下</t>
  </si>
  <si>
    <t>小　　計</t>
  </si>
  <si>
    <t>合　　計</t>
  </si>
  <si>
    <t>世帯当り
(人)</t>
  </si>
  <si>
    <t>自然増減数</t>
  </si>
  <si>
    <t>社会増減数</t>
  </si>
  <si>
    <t>増減数</t>
  </si>
  <si>
    <t>出　生</t>
  </si>
  <si>
    <t>死　亡</t>
  </si>
  <si>
    <t>転　入</t>
  </si>
  <si>
    <t>転　出</t>
  </si>
  <si>
    <t>（各年12月末現在）</t>
  </si>
  <si>
    <t>昭和60年</t>
  </si>
  <si>
    <t>平成2年</t>
  </si>
  <si>
    <t>平成7年</t>
  </si>
  <si>
    <t>平成12年</t>
  </si>
  <si>
    <t>住民基本台帳</t>
  </si>
  <si>
    <t>年少人口</t>
  </si>
  <si>
    <t>国　　　　　勢　　　　　調　　　　　査</t>
  </si>
  <si>
    <t>生産年齢人口</t>
  </si>
  <si>
    <t>年  次</t>
  </si>
  <si>
    <t>区分</t>
  </si>
  <si>
    <t>昭和50年</t>
  </si>
  <si>
    <t>農業</t>
  </si>
  <si>
    <t>林業</t>
  </si>
  <si>
    <t>漁業</t>
  </si>
  <si>
    <t>鉱業</t>
  </si>
  <si>
    <t>建設業</t>
  </si>
  <si>
    <t>製造業</t>
  </si>
  <si>
    <t>卸小売業</t>
  </si>
  <si>
    <t>金融・保険業</t>
  </si>
  <si>
    <t>不動産業</t>
  </si>
  <si>
    <t>運輸・通信業</t>
  </si>
  <si>
    <t>電気･ガス･水道業</t>
  </si>
  <si>
    <t>サービス業</t>
  </si>
  <si>
    <t>公務</t>
  </si>
  <si>
    <t>総　　　　数</t>
  </si>
  <si>
    <t>樹園地</t>
  </si>
  <si>
    <t>総農家数</t>
  </si>
  <si>
    <t>販売農家</t>
  </si>
  <si>
    <t>専業農家</t>
  </si>
  <si>
    <t>兼業農家</t>
  </si>
  <si>
    <t>計</t>
  </si>
  <si>
    <t>第１種</t>
  </si>
  <si>
    <t>第２種</t>
  </si>
  <si>
    <t>自給的
農  家</t>
  </si>
  <si>
    <t>年　　　次</t>
  </si>
  <si>
    <t>例外規定</t>
  </si>
  <si>
    <t>(各年2月1日現在　単位:a)</t>
  </si>
  <si>
    <t>年      次</t>
  </si>
  <si>
    <t>平成　９年</t>
  </si>
  <si>
    <t>平成　４年</t>
  </si>
  <si>
    <t>平成　７年</t>
  </si>
  <si>
    <t>平成　９年</t>
  </si>
  <si>
    <t>平成　２年</t>
  </si>
  <si>
    <t>豚</t>
  </si>
  <si>
    <t>採卵鶏</t>
  </si>
  <si>
    <t>昭和５０年</t>
  </si>
  <si>
    <t>昭和６０年</t>
  </si>
  <si>
    <t>平成１２年</t>
  </si>
  <si>
    <t>乳　牛</t>
  </si>
  <si>
    <t>肉　牛</t>
  </si>
  <si>
    <t>(各年2月1日現在)</t>
  </si>
  <si>
    <t>作付面積</t>
  </si>
  <si>
    <t>収穫量</t>
  </si>
  <si>
    <t>売渡俵数</t>
  </si>
  <si>
    <t>平成　６年</t>
  </si>
  <si>
    <t>平成　８年</t>
  </si>
  <si>
    <t>(俵)</t>
  </si>
  <si>
    <t>産　業　別</t>
  </si>
  <si>
    <t>昭　和　６１　年</t>
  </si>
  <si>
    <t>平　成　　３　年</t>
  </si>
  <si>
    <t>平　成　８　年</t>
  </si>
  <si>
    <t>平　成　１１　年</t>
  </si>
  <si>
    <t>事業所数</t>
  </si>
  <si>
    <t>総　　　数</t>
  </si>
  <si>
    <t>農林・水産業</t>
  </si>
  <si>
    <t>鉱　　　業</t>
  </si>
  <si>
    <t>建　設　業</t>
  </si>
  <si>
    <t>製　造　業</t>
  </si>
  <si>
    <t>金融･保険･不動産業</t>
  </si>
  <si>
    <t>電気・ガス・水道業</t>
  </si>
  <si>
    <t>公　　　務</t>
  </si>
  <si>
    <t>平成　３年</t>
  </si>
  <si>
    <t>平成　５年</t>
  </si>
  <si>
    <t>資料：工業統計調査</t>
  </si>
  <si>
    <t>規　模　別</t>
  </si>
  <si>
    <t>実　　　　　　　　　　　　　　数</t>
  </si>
  <si>
    <t>構　　　　　成　　　　　比　　　　　(％)</t>
  </si>
  <si>
    <t>　１０～　１９人</t>
  </si>
  <si>
    <t>　２０～　２９人</t>
  </si>
  <si>
    <t>　３０～　４９人</t>
  </si>
  <si>
    <t>　５０～　９９人</t>
  </si>
  <si>
    <t>１００～１９９人</t>
  </si>
  <si>
    <t>２００～２０９人</t>
  </si>
  <si>
    <t>業　　種</t>
  </si>
  <si>
    <t>昭　和　　６３　　年</t>
  </si>
  <si>
    <t>平　成　　６　　年</t>
  </si>
  <si>
    <t>平　成　　９　　年</t>
  </si>
  <si>
    <t>商店数(店)</t>
  </si>
  <si>
    <t>従業者数(人)</t>
  </si>
  <si>
    <t>販売額(万円)</t>
  </si>
  <si>
    <t>総　　数</t>
  </si>
  <si>
    <t>一般卸売業</t>
  </si>
  <si>
    <t>各種商品小売業</t>
  </si>
  <si>
    <t>飲食料品小売業</t>
  </si>
  <si>
    <t>その他の小売業</t>
  </si>
  <si>
    <t>資料：商業統計調査</t>
  </si>
  <si>
    <t>住宅の種類</t>
  </si>
  <si>
    <t>平成１０年</t>
  </si>
  <si>
    <t>住　　宅</t>
  </si>
  <si>
    <t>そ の 他</t>
  </si>
  <si>
    <t>資料：建設課</t>
  </si>
  <si>
    <t>(各年４月１日現在)</t>
  </si>
  <si>
    <t>国　　　　　　道</t>
  </si>
  <si>
    <t>県　　　　　　道</t>
  </si>
  <si>
    <t>町　　　　　　道</t>
  </si>
  <si>
    <t>実延長(ｍ)</t>
  </si>
  <si>
    <t>舗装(ｍ)</t>
  </si>
  <si>
    <t>舗装率(％)</t>
  </si>
  <si>
    <t>資料：水道室</t>
  </si>
  <si>
    <t>平成　８年度</t>
  </si>
  <si>
    <t>平成　９年度</t>
  </si>
  <si>
    <t>平成１０年度</t>
  </si>
  <si>
    <t>平成１１年度</t>
  </si>
  <si>
    <t>平成１２年度</t>
  </si>
  <si>
    <t>下水道認可区域(ｈａ)</t>
  </si>
  <si>
    <t>下水道認可区域内人口(人)</t>
  </si>
  <si>
    <t>処理区域面積(ｈａ)</t>
  </si>
  <si>
    <t>処理区域戸数(戸)</t>
  </si>
  <si>
    <t>処理戸数(戸)</t>
  </si>
  <si>
    <t>処理区域内人口(人)</t>
  </si>
  <si>
    <t>公共下水道利用人口(人)</t>
  </si>
  <si>
    <t>水洗化率(人口比)(％)</t>
  </si>
  <si>
    <t>下水道普及率(％)</t>
  </si>
  <si>
    <t>＜田代地区農業集落排水事業＞</t>
  </si>
  <si>
    <t>事業計画区域処理面積(ｈａ)</t>
  </si>
  <si>
    <t>事業計画区域処理戸数(戸)</t>
  </si>
  <si>
    <t>供用戸数(戸)</t>
  </si>
  <si>
    <t>供用人口(人)</t>
  </si>
  <si>
    <t>供用率(％)</t>
  </si>
  <si>
    <t>＜黒川地区農業集落排水事業＞</t>
  </si>
  <si>
    <t>＜松根地区農業集落排水事業＞</t>
  </si>
  <si>
    <t>＜個別排水処理施設設置事業：合併処理浄化槽＞</t>
  </si>
  <si>
    <t>事業計画地区</t>
  </si>
  <si>
    <t>事業計画区域処理人口(人)</t>
  </si>
  <si>
    <t>供用戸数(戸)</t>
  </si>
  <si>
    <t>＊桃寿荘・松根庵含む</t>
  </si>
  <si>
    <t>(単位：台)</t>
  </si>
  <si>
    <t>貨物自動車</t>
  </si>
  <si>
    <t>乗合自動車</t>
  </si>
  <si>
    <t>乗用自動車</t>
  </si>
  <si>
    <t>特殊用途車</t>
  </si>
  <si>
    <t>二輪車</t>
  </si>
  <si>
    <t>原付その他</t>
  </si>
  <si>
    <t>－</t>
  </si>
  <si>
    <t>雇用者報酬</t>
  </si>
  <si>
    <t>雇用主の社会負担</t>
  </si>
  <si>
    <t>ａ</t>
  </si>
  <si>
    <t>ｂ</t>
  </si>
  <si>
    <t>雇用主の現実社会負担</t>
  </si>
  <si>
    <t>雇用主の帰属社会負担</t>
  </si>
  <si>
    <t>生産･輸入品に課される税(控除)補助金</t>
  </si>
  <si>
    <t>21(5)</t>
  </si>
  <si>
    <t>20(1)</t>
  </si>
  <si>
    <t>26(2)</t>
  </si>
  <si>
    <t>104(8)</t>
  </si>
  <si>
    <t xml:space="preserve">   ８ 分団</t>
  </si>
  <si>
    <t>３６５人</t>
  </si>
  <si>
    <t>２台</t>
  </si>
  <si>
    <t xml:space="preserve">  １４台</t>
  </si>
  <si>
    <t xml:space="preserve">    １９台</t>
  </si>
  <si>
    <t xml:space="preserve">   １２２基</t>
  </si>
  <si>
    <t xml:space="preserve">   ２７０基</t>
  </si>
  <si>
    <t>５２基</t>
  </si>
  <si>
    <t>（平成１５年３月２日現在）</t>
  </si>
  <si>
    <t>Ｈ10</t>
  </si>
  <si>
    <t>Ｈ11</t>
  </si>
  <si>
    <t>(各年４月１日現在・単位：人)</t>
  </si>
  <si>
    <t>２　歳</t>
  </si>
  <si>
    <t>３　歳</t>
  </si>
  <si>
    <t>４　歳</t>
  </si>
  <si>
    <t>５　歳</t>
  </si>
  <si>
    <t>資料：福祉課</t>
  </si>
  <si>
    <t>０　歳</t>
  </si>
  <si>
    <t>１　歳</t>
  </si>
  <si>
    <t>(　)は他市町村</t>
  </si>
  <si>
    <t>65～69歳</t>
  </si>
  <si>
    <t>70～74歳</t>
  </si>
  <si>
    <t>75～79歳</t>
  </si>
  <si>
    <t>80～84歳</t>
  </si>
  <si>
    <t>85～89歳</t>
  </si>
  <si>
    <t>90歳～</t>
  </si>
  <si>
    <t>総人口</t>
  </si>
  <si>
    <t>65歳以上</t>
  </si>
  <si>
    <t>総人口に占める老年人口の割合</t>
  </si>
  <si>
    <t>資料：住民課</t>
  </si>
  <si>
    <t>(各年４月1日現在.単位：人、世帯）</t>
  </si>
  <si>
    <t>区　分</t>
  </si>
  <si>
    <t>世帯数(世帯)</t>
  </si>
  <si>
    <t>平成  ４年</t>
  </si>
  <si>
    <t>平成  ５年</t>
  </si>
  <si>
    <t>平成  ６年</t>
  </si>
  <si>
    <t>平成  ７年</t>
  </si>
  <si>
    <t>平成  ８年</t>
  </si>
  <si>
    <t>平成  ９年</t>
  </si>
  <si>
    <t>人　員(人)</t>
  </si>
  <si>
    <t>第　　１　　号</t>
  </si>
  <si>
    <t>第３号</t>
  </si>
  <si>
    <t>強　制</t>
  </si>
  <si>
    <t>任　意</t>
  </si>
  <si>
    <t>(単位：人)</t>
  </si>
  <si>
    <t>老齢福祉</t>
  </si>
  <si>
    <t>老齢年金</t>
  </si>
  <si>
    <t>障害年金</t>
  </si>
  <si>
    <t>遺族年金</t>
  </si>
  <si>
    <t>死亡一時金</t>
  </si>
  <si>
    <t>特別一時金</t>
  </si>
  <si>
    <t>要支援</t>
  </si>
  <si>
    <t>要介護１</t>
  </si>
  <si>
    <t>要介護２</t>
  </si>
  <si>
    <t>要介護３</t>
  </si>
  <si>
    <t>要介護４</t>
  </si>
  <si>
    <t>要介護５</t>
  </si>
  <si>
    <t>第1号被保険者</t>
  </si>
  <si>
    <t>　　65～74歳</t>
  </si>
  <si>
    <t>　　75歳以上</t>
  </si>
  <si>
    <t>第2号被保険者</t>
  </si>
  <si>
    <t>第1段階</t>
  </si>
  <si>
    <t>第2段階</t>
  </si>
  <si>
    <t>第3段階</t>
  </si>
  <si>
    <t>第4段階</t>
  </si>
  <si>
    <t>第5段階</t>
  </si>
  <si>
    <t>加入者世帯</t>
  </si>
  <si>
    <t>結核検診</t>
  </si>
  <si>
    <t>基本検診</t>
  </si>
  <si>
    <t>肺がん検診</t>
  </si>
  <si>
    <t>胃がん検診</t>
  </si>
  <si>
    <t>大腸がん検診</t>
  </si>
  <si>
    <t>子宮がん検診</t>
  </si>
  <si>
    <t>乳がん検診</t>
  </si>
  <si>
    <t>生し尿</t>
  </si>
  <si>
    <t>浄化槽汚泥</t>
  </si>
  <si>
    <t>登録犬数</t>
  </si>
  <si>
    <t>狂犬病予防注射</t>
  </si>
  <si>
    <t>常　備　消　防　(櫛引分署)</t>
  </si>
  <si>
    <t>　施　　設　・　設　　備</t>
  </si>
  <si>
    <t>資料：櫛引分署</t>
  </si>
  <si>
    <t>非　　常　　備　　消　　防</t>
  </si>
  <si>
    <t>資料：総務課</t>
  </si>
  <si>
    <t>(各年12月末現在)</t>
  </si>
  <si>
    <t>損害額(千円)</t>
  </si>
  <si>
    <t>資料：消防年報</t>
  </si>
  <si>
    <t>急　病</t>
  </si>
  <si>
    <t>交通事故</t>
  </si>
  <si>
    <t>労働災害</t>
  </si>
  <si>
    <t>運動競技</t>
  </si>
  <si>
    <t>一般負傷</t>
  </si>
  <si>
    <t>学校名</t>
  </si>
  <si>
    <t>児　　　　　　童　　　　　　数　　　　(人)</t>
  </si>
  <si>
    <t>１年</t>
  </si>
  <si>
    <t>２年</t>
  </si>
  <si>
    <t>３年</t>
  </si>
  <si>
    <t>４年</t>
  </si>
  <si>
    <t>５年</t>
  </si>
  <si>
    <t>６年</t>
  </si>
  <si>
    <t>東　小</t>
  </si>
  <si>
    <t>西　小</t>
  </si>
  <si>
    <t>南　小</t>
  </si>
  <si>
    <t>資料：学校基本調査</t>
  </si>
  <si>
    <t>児　　　童　　　数　　(人)</t>
  </si>
  <si>
    <t>櫛引中</t>
  </si>
  <si>
    <t>クラス数</t>
  </si>
  <si>
    <t>教　員　数</t>
  </si>
  <si>
    <t>職　員　数</t>
  </si>
  <si>
    <t>山添高</t>
  </si>
  <si>
    <t>女34人</t>
  </si>
  <si>
    <t>女35人</t>
  </si>
  <si>
    <t>女30人</t>
  </si>
  <si>
    <t>男11人</t>
  </si>
  <si>
    <t>女12人</t>
  </si>
  <si>
    <t>男3人</t>
  </si>
  <si>
    <t>女3人</t>
  </si>
  <si>
    <t>計23人</t>
  </si>
  <si>
    <t>計６人</t>
  </si>
  <si>
    <t>資料：山添高校</t>
  </si>
  <si>
    <t>(各年５月1日現在)</t>
  </si>
  <si>
    <t>小　学　校</t>
  </si>
  <si>
    <t>中　学　校</t>
  </si>
  <si>
    <t>資料：教育委員会</t>
  </si>
  <si>
    <t>(各年５月１日現在)</t>
  </si>
  <si>
    <t>出かせぎ者</t>
  </si>
  <si>
    <t>地　　域　　別</t>
  </si>
  <si>
    <t>県　　内</t>
  </si>
  <si>
    <t>県　　外</t>
  </si>
  <si>
    <t>議席番号</t>
  </si>
  <si>
    <t>所属委員会</t>
  </si>
  <si>
    <t>無投票</t>
  </si>
  <si>
    <t>参議院議員</t>
  </si>
  <si>
    <t>衆議院議員</t>
  </si>
  <si>
    <t>松根地域資源総合管理施設</t>
  </si>
  <si>
    <t>櫛引町南部児童館</t>
  </si>
  <si>
    <t>人</t>
  </si>
  <si>
    <t>櫛　引　町　長</t>
  </si>
  <si>
    <t>県議会議員</t>
  </si>
  <si>
    <t>町議会議員</t>
  </si>
  <si>
    <t>農　業　委　員</t>
  </si>
  <si>
    <r>
      <t>世帯数</t>
    </r>
    <r>
      <rPr>
        <sz val="10"/>
        <rFont val="ＭＳ Ｐゴシック"/>
        <family val="3"/>
      </rPr>
      <t>(世帯）</t>
    </r>
  </si>
  <si>
    <t>加入率(%)</t>
  </si>
  <si>
    <t>被保険者数(人)</t>
  </si>
  <si>
    <t>一人当り医療費等の額(円)</t>
  </si>
  <si>
    <t>保険者負担額 (円)</t>
  </si>
  <si>
    <t>（単位：人)</t>
  </si>
  <si>
    <t>対象者数(人)</t>
  </si>
  <si>
    <t>件　　数(件)</t>
  </si>
  <si>
    <t>老人医療費(円)</t>
  </si>
  <si>
    <t>一人当り医療費(円)</t>
  </si>
  <si>
    <t xml:space="preserve">  消　　防　　分　　団　　　　</t>
  </si>
  <si>
    <t xml:space="preserve">  消　　防　　団　　員　　</t>
  </si>
  <si>
    <t xml:space="preserve">  施　　設　・　設　　備</t>
  </si>
  <si>
    <t xml:space="preserve">    自　動　車　ポ　ン　プ　　</t>
  </si>
  <si>
    <t xml:space="preserve">　  可 搬 動 力 ポ ン プ     </t>
  </si>
  <si>
    <t xml:space="preserve">    小型動力ポンプ付積載車   </t>
  </si>
  <si>
    <t xml:space="preserve">    貯　　　水　　　槽　　</t>
  </si>
  <si>
    <t>　  消　　　火　　　栓　　　</t>
  </si>
  <si>
    <t>　  警　　　鐘　　　台　　　　</t>
  </si>
  <si>
    <t>総件数(件)</t>
  </si>
  <si>
    <t>建　物(件)</t>
  </si>
  <si>
    <t>林　野(件)</t>
  </si>
  <si>
    <t>その他(件)</t>
  </si>
  <si>
    <t>(単位：件)</t>
  </si>
  <si>
    <t>学級数(クラス)</t>
  </si>
  <si>
    <t xml:space="preserve">教員数(人) </t>
  </si>
  <si>
    <t>職員数(人)</t>
  </si>
  <si>
    <t>生　　　　　　徒　　　　　　数　　　　</t>
  </si>
  <si>
    <t>児童数(人)</t>
  </si>
  <si>
    <t>学級数(ｸﾗｽ)</t>
  </si>
  <si>
    <t>資料：企画課</t>
  </si>
  <si>
    <t>氏    名</t>
  </si>
  <si>
    <t>佐　藤　 祐　輔</t>
  </si>
  <si>
    <t>上野　 多一郎</t>
  </si>
  <si>
    <t>佐　藤　 栄　一</t>
  </si>
  <si>
    <t>佐久間　 　　捷</t>
  </si>
  <si>
    <t>安　野　 良　明</t>
  </si>
  <si>
    <t>たらのき代</t>
  </si>
  <si>
    <t>麦・雑穀
豆　　類</t>
  </si>
  <si>
    <t>農　　業
粗生産額</t>
  </si>
  <si>
    <t>工　芸
農作物</t>
  </si>
  <si>
    <t>種苗苗木
そ の 他</t>
  </si>
  <si>
    <t>生　　産
農業所得</t>
  </si>
  <si>
    <t>織物・衣服・身の
まわり品小売業</t>
  </si>
  <si>
    <t>＜たらのき代地区農業集落排水事業＞</t>
  </si>
  <si>
    <t>たらのき代中央公民館屋内運動場</t>
  </si>
  <si>
    <t>町営たらのき代スキー場・ほのかたらのき代</t>
  </si>
  <si>
    <t>たらのき代字西野469-1</t>
  </si>
  <si>
    <t>たらのき代字桃平123</t>
  </si>
  <si>
    <t>東小学校たらのき代分校</t>
  </si>
  <si>
    <t>たらのき代字西野834</t>
  </si>
  <si>
    <t>秋　山　 弥　里</t>
  </si>
  <si>
    <t>芳　賀　 俊　之</t>
  </si>
  <si>
    <t>名              称</t>
  </si>
  <si>
    <t>長絹（紫地帆掛舟に松模様金入）江戸中期</t>
  </si>
  <si>
    <t>福源院（丸岡）</t>
  </si>
  <si>
    <t>赤川渡舟跡（弘法の渡し）</t>
  </si>
  <si>
    <t>議    会</t>
  </si>
  <si>
    <t>※平成10年度より特別会計から企業会計へ</t>
  </si>
  <si>
    <t>町民税</t>
  </si>
  <si>
    <t>57－5011</t>
  </si>
  <si>
    <t>丸   岡</t>
  </si>
  <si>
    <t>東　 南</t>
  </si>
  <si>
    <t>東 　北</t>
  </si>
  <si>
    <t>中　 田</t>
  </si>
  <si>
    <t>松 　根</t>
  </si>
  <si>
    <t>宝 　谷</t>
  </si>
  <si>
    <t>平　成　１３　年</t>
  </si>
  <si>
    <t>処理計画人口(人)</t>
  </si>
  <si>
    <t>処理区域戸数(戸)</t>
  </si>
  <si>
    <t>松根庵・宝谷・平田山・桃平・小文地楯</t>
  </si>
  <si>
    <r>
      <t>　(自立支援)　</t>
    </r>
    <r>
      <rPr>
        <sz val="11"/>
        <rFont val="ＭＳ Ｐゴシック"/>
        <family val="3"/>
      </rPr>
      <t>1</t>
    </r>
  </si>
  <si>
    <t>(平成14年７月１日現在.単位：人）</t>
  </si>
  <si>
    <t>１２人</t>
  </si>
  <si>
    <t>１台</t>
  </si>
  <si>
    <t>１局</t>
  </si>
  <si>
    <t>４局</t>
  </si>
  <si>
    <t>男52人</t>
  </si>
  <si>
    <t>男39人</t>
  </si>
  <si>
    <t>男21人</t>
  </si>
  <si>
    <t>男112人</t>
  </si>
  <si>
    <t>女９９人</t>
  </si>
  <si>
    <t>計２１１人</t>
  </si>
  <si>
    <t>計５６人</t>
  </si>
  <si>
    <t>計７３人</t>
  </si>
  <si>
    <t>計８２人</t>
  </si>
  <si>
    <t>衆 院 補 選</t>
  </si>
  <si>
    <t>鬼面  鎌倉時代</t>
  </si>
  <si>
    <t>田 　代</t>
  </si>
  <si>
    <t>馬 　渡</t>
  </si>
  <si>
    <t>自 然 動 態</t>
  </si>
  <si>
    <t>社 会 動 態</t>
  </si>
  <si>
    <t>年    次</t>
  </si>
  <si>
    <t>投      票      所</t>
  </si>
  <si>
    <t>投 票 区</t>
  </si>
  <si>
    <t>選 挙 の 種 類</t>
  </si>
  <si>
    <t>執  行  日</t>
  </si>
  <si>
    <t>会  計  区  分</t>
  </si>
  <si>
    <t>歳  入</t>
  </si>
  <si>
    <t>歳  出</t>
  </si>
  <si>
    <t xml:space="preserve">  資料：農林業センサス</t>
  </si>
  <si>
    <t xml:space="preserve">  資料：農林業センサス  山形県農業基本調査</t>
  </si>
  <si>
    <t>※ 平成１２年農業就業人口は販売農家(１５歳以上)の数値</t>
  </si>
  <si>
    <t xml:space="preserve">  資料：山形農林水産統計年報・農政課</t>
  </si>
  <si>
    <t>平成  2年</t>
  </si>
  <si>
    <t>平成  7年</t>
  </si>
  <si>
    <t>平成  9年</t>
  </si>
  <si>
    <t>平成  5年</t>
  </si>
  <si>
    <t>平成  6年</t>
  </si>
  <si>
    <t>平成  8年</t>
  </si>
  <si>
    <t>町    長</t>
  </si>
  <si>
    <t>助    役</t>
  </si>
  <si>
    <t>収 入 役</t>
  </si>
  <si>
    <t>難 波 玉 記</t>
  </si>
  <si>
    <t>宝谷公民館</t>
  </si>
  <si>
    <t>黒川上構造改善センター</t>
  </si>
  <si>
    <t>黒川中区公民館</t>
  </si>
  <si>
    <t>黒川下地区交流伝承の館</t>
  </si>
  <si>
    <t>田代公民館</t>
  </si>
  <si>
    <t>馬渡公民館</t>
  </si>
  <si>
    <t>上山添構造改善センター</t>
  </si>
  <si>
    <t>下山添公民館</t>
  </si>
  <si>
    <t>丸岡コミュニティセンター</t>
  </si>
  <si>
    <t>西荒屋地区農林漁家・婦人活動施設</t>
  </si>
  <si>
    <t>資料：町選挙管理委員会</t>
  </si>
  <si>
    <t>指定年月日</t>
  </si>
  <si>
    <t>所有または所在</t>
  </si>
  <si>
    <t>黒川能</t>
  </si>
  <si>
    <t>黒川字宮の下</t>
  </si>
  <si>
    <t>狩衣（表紅地蜀江文黄緞裏白地草花文辻が花染）室町時代</t>
  </si>
  <si>
    <t>黒川能上座</t>
  </si>
  <si>
    <t>狩衣（藍紅紋紗地太極図印金）室町時代</t>
  </si>
  <si>
    <t>黒川能下座</t>
  </si>
  <si>
    <t>小袖（白地草花海賦文辻が花染方裾）室町時代</t>
  </si>
  <si>
    <t>丸岡城跡及び加藤清正墓碑</t>
  </si>
  <si>
    <t>丸岡字町の内</t>
  </si>
  <si>
    <t>狩衣（萌黄地桐に隅入角に鳳凰の丸模様）江戸前期</t>
  </si>
  <si>
    <t>春日神社</t>
  </si>
  <si>
    <t>厚板唐織（浅葱紅段菊芙蓉唐草模様）江戸中期</t>
  </si>
  <si>
    <t>狩衣（花色三巴に的車模様金入）江戸前期</t>
  </si>
  <si>
    <t>黒川能上下座</t>
  </si>
  <si>
    <t>狩衣（網戸地花菱亀甲鳳凰模様）江戸中期</t>
  </si>
  <si>
    <t>唐織（紅地秋草蝶模様）江戸中期</t>
  </si>
  <si>
    <t>唐織（白地、雲、なでしこ、藤模様）江戸中期</t>
  </si>
  <si>
    <t>唐織（紅地、稲妻形金入菊模様）江戸後期</t>
  </si>
  <si>
    <t>唐織（白地伊予簾夕顔模様）江戸中期</t>
  </si>
  <si>
    <t>今　野　幸　男</t>
  </si>
  <si>
    <t>総務文教厚生</t>
  </si>
  <si>
    <t>産業建設</t>
  </si>
  <si>
    <t>佐藤　治郎作</t>
  </si>
  <si>
    <t>渋　谷　耕　一</t>
  </si>
  <si>
    <t>総務文教厚生
議会運営</t>
  </si>
  <si>
    <t>相馬　シズ子</t>
  </si>
  <si>
    <t>佐　藤　　　彰　</t>
  </si>
  <si>
    <t>遠　藤　純　夫</t>
  </si>
  <si>
    <t>副議長
産業建設</t>
  </si>
  <si>
    <t>産業建設
議会運営</t>
  </si>
  <si>
    <t>議長</t>
  </si>
  <si>
    <t>荒　沢　　 憲</t>
  </si>
  <si>
    <t>（平成１５年６月１８日現在）</t>
  </si>
  <si>
    <t>唐織（白地亀甲牡丹尾長鳥模様）江戸後期</t>
  </si>
  <si>
    <t>厚板唐織（白花色段簾源氏香花車夕顔模様）江戸中期</t>
  </si>
  <si>
    <t>縫箔（七宝繋桐模様胴箔地）江戸中期</t>
  </si>
  <si>
    <t>長絹（紫地浪に蛇篭紅葉模様）江戸中期</t>
  </si>
  <si>
    <t>厚板（花色地花菱亀甲繋雲に火炎太鼓模様）江戸中期</t>
  </si>
  <si>
    <t>縫箔（紅地紅葉扇面青海波模様）江戸中期</t>
  </si>
  <si>
    <t>厚板（白茶地雲鶴向鳥襷模様）江戸中期</t>
  </si>
  <si>
    <t>厚板（黄黒段秋草胡蝶模様）江戸中期</t>
  </si>
  <si>
    <t>狩衣（紫地檜垣葡萄に蝶模様金入）江戸中期</t>
  </si>
  <si>
    <t>黒川能下座</t>
  </si>
  <si>
    <t>縫箔（白地檜垣松藤模様）江戸中期</t>
  </si>
  <si>
    <t>縫箔（うこん地垣に秋草模様）江戸中期</t>
  </si>
  <si>
    <t>縫箔（胴箔地牡丹に扇面模様）江戸中期</t>
  </si>
  <si>
    <t>絵覆輪３２間筋兜　室町末期</t>
  </si>
  <si>
    <t>絵馬（二面）江戸初期</t>
  </si>
  <si>
    <t>八幡神社（下山添）</t>
  </si>
  <si>
    <t>薬師如来座像　鎌倉中期</t>
  </si>
  <si>
    <t>東光寺（下山添）</t>
  </si>
  <si>
    <t>地蔵菩薩座像　鎌倉中期</t>
  </si>
  <si>
    <t>古面（三面）室町末期</t>
  </si>
  <si>
    <t>大般若経（六百巻一組）　南北朝後期</t>
  </si>
  <si>
    <t>農家数
(戸)</t>
  </si>
  <si>
    <t>面積
(a)</t>
  </si>
  <si>
    <t>総  数
(人)</t>
  </si>
  <si>
    <t>当然加入
(人)</t>
  </si>
  <si>
    <t>任意加入
(人)</t>
  </si>
  <si>
    <t>総  数
(人)</t>
  </si>
  <si>
    <t>経営委譲年金
(人)</t>
  </si>
  <si>
    <t>老 齢 年 金
(人)</t>
  </si>
  <si>
    <t>自作地売買
(a)</t>
  </si>
  <si>
    <t>賃    借
(a)</t>
  </si>
  <si>
    <t>転用潰廃
(a)</t>
  </si>
  <si>
    <t>従業者数
(人)</t>
  </si>
  <si>
    <t>製 造 品
出荷額等
(万円)</t>
  </si>
  <si>
    <t>一事業諸当たり
出 荷 額 等
(万円)</t>
  </si>
  <si>
    <t>年間使用量
(㎥)</t>
  </si>
  <si>
    <t>普　及　率
(％)</t>
  </si>
  <si>
    <t>給水人口
(人)</t>
  </si>
  <si>
    <t>庄内自動車検査登録事務所・住民課</t>
  </si>
  <si>
    <t>１．気　　象</t>
  </si>
  <si>
    <t>２．土　　地</t>
  </si>
  <si>
    <t>３．人口と世帯の推移</t>
  </si>
  <si>
    <t>４．地区別人口と世帯数</t>
  </si>
  <si>
    <t>５．人口動態</t>
  </si>
  <si>
    <t>６．年齢別人口</t>
  </si>
  <si>
    <t>高見寺（上山添）</t>
  </si>
  <si>
    <t>棟札　室町後期</t>
  </si>
  <si>
    <t>熊野神社（西片屋）</t>
  </si>
  <si>
    <t>十王像（十二軀）　桃山時代</t>
  </si>
  <si>
    <t>円林院（常盤木）</t>
  </si>
  <si>
    <t>能面（三面）　室町時代</t>
  </si>
  <si>
    <t>黒川能上座</t>
  </si>
  <si>
    <t>能面（十面）　室町時代</t>
  </si>
  <si>
    <t>甲冑群（全領）　桃山～江戸時代　</t>
  </si>
  <si>
    <t>春日神社（宮の下）</t>
  </si>
  <si>
    <t>棟札（三枚）　南北朝時代　室町時代</t>
  </si>
  <si>
    <t xml:space="preserve">古瀬戸茶壺　鎌倉時代  </t>
  </si>
  <si>
    <t>世帯数（世帯）</t>
  </si>
  <si>
    <t>１世帯当りの人口（人）</t>
  </si>
  <si>
    <t>資料：住民基本台帳</t>
  </si>
  <si>
    <t>年　度</t>
  </si>
  <si>
    <t xml:space="preserve">   0 ～ 4歳</t>
  </si>
  <si>
    <t xml:space="preserve">   15～19歳</t>
  </si>
  <si>
    <t xml:space="preserve">   65～69歳</t>
  </si>
  <si>
    <t>老年人口</t>
  </si>
  <si>
    <t>総数(人)</t>
  </si>
  <si>
    <t>構成比(%)</t>
  </si>
  <si>
    <t>（構成比について四捨五入しているため総数と内訳が一致しない場合がある。）</t>
  </si>
  <si>
    <t>第１次産業</t>
  </si>
  <si>
    <t>第２次産業</t>
  </si>
  <si>
    <t>第３次産業</t>
  </si>
  <si>
    <t xml:space="preserve">          山形県農業基本調査</t>
  </si>
  <si>
    <t>(各年2月1日現在　単位:人)</t>
  </si>
  <si>
    <t>(各年2月1日現在　単位:戸)</t>
  </si>
  <si>
    <t>頭数(数)</t>
  </si>
  <si>
    <t>羽数(羽)</t>
  </si>
  <si>
    <t>10a当たり
の収量</t>
  </si>
  <si>
    <t>耕                        種</t>
  </si>
  <si>
    <t>畜      産</t>
  </si>
  <si>
    <t>年     次</t>
  </si>
  <si>
    <t>金  額</t>
  </si>
  <si>
    <t>農家1戸当たり</t>
  </si>
  <si>
    <t>資料：気象庁ＨＰ</t>
  </si>
  <si>
    <t>耕地１０ａ当たり</t>
  </si>
  <si>
    <t>農業専従者1人当り</t>
  </si>
  <si>
    <t>養  蚕</t>
  </si>
  <si>
    <t>花  き</t>
  </si>
  <si>
    <t>果  実</t>
  </si>
  <si>
    <t>野  菜</t>
  </si>
  <si>
    <t>資料：山形農林水産統計年報</t>
  </si>
  <si>
    <t>資料：農業委員会</t>
  </si>
  <si>
    <t>従業員数</t>
  </si>
  <si>
    <t>(民営事業所のみ)</t>
  </si>
  <si>
    <t>資料：事業所・企業統計調査</t>
  </si>
  <si>
    <t>事 業 所 数</t>
  </si>
  <si>
    <t>　　４～　　９人</t>
  </si>
  <si>
    <t>（従業員数  ４人以上）</t>
  </si>
  <si>
    <t>平　成　　３　　年　　</t>
  </si>
  <si>
    <t>χ</t>
  </si>
  <si>
    <t>χ</t>
  </si>
  <si>
    <t>自動車・自転車   小      売      業</t>
  </si>
  <si>
    <t>家  具 ・ 建  具 じゅう器小売業</t>
  </si>
  <si>
    <t>（※印のついた数字は、秘とく数字「χ」を合算したもの）</t>
  </si>
  <si>
    <t>(各年10月１日現在)</t>
  </si>
  <si>
    <t>％</t>
  </si>
  <si>
    <t>6 5  歳  以  上    夫   婦   世   帯</t>
  </si>
  <si>
    <t>6 5  歳  以  上           一  人  暮  ら  し</t>
  </si>
  <si>
    <t>6 5  歳  以  上   介護手当受給者</t>
  </si>
  <si>
    <t>ホームヘルパー        派   遣   人   員</t>
  </si>
  <si>
    <t>総  数</t>
  </si>
  <si>
    <t>河内神社（西荒屋）</t>
  </si>
  <si>
    <t>獅子頭　室町時代</t>
  </si>
  <si>
    <t>狛犬　室町時代</t>
  </si>
  <si>
    <t>蟇股（４ヶ）　室町時代</t>
  </si>
  <si>
    <t>吉祥寺（板井川）</t>
  </si>
  <si>
    <t>勝地の大杉（根周7.2ⅿ　目通り8.1ⅿ　樹高24.5ⅿ）</t>
  </si>
  <si>
    <t>板井川字勝地</t>
  </si>
  <si>
    <t>上ノ山城主、里見越後守主従の墓地　桃山時代</t>
  </si>
  <si>
    <t>天澤寺（丸岡）</t>
  </si>
  <si>
    <t>黒川・滝の上地内</t>
  </si>
  <si>
    <t>首なし地蔵堂と修理塚（安土桃山時代）</t>
  </si>
  <si>
    <t>下山添一里塚地内</t>
  </si>
  <si>
    <t>町長部局</t>
  </si>
  <si>
    <t>行　政　委　員　会　等</t>
  </si>
  <si>
    <t>監査委員</t>
  </si>
  <si>
    <t>教育委員会</t>
  </si>
  <si>
    <t>農業委員会</t>
  </si>
  <si>
    <t>平成8年度</t>
  </si>
  <si>
    <t>国民健康保険特別会計</t>
  </si>
  <si>
    <t>介護保険特別会計</t>
  </si>
  <si>
    <t>平成12年度</t>
  </si>
  <si>
    <t>老人保健特別会計</t>
  </si>
  <si>
    <t>住宅用地造成事業特別会計</t>
  </si>
  <si>
    <t>農業用集落排水事業特別会計</t>
  </si>
  <si>
    <t>工業団地造成事業特別会計</t>
  </si>
  <si>
    <t>簡易水道特別会計</t>
  </si>
  <si>
    <t>水道事業会計</t>
  </si>
  <si>
    <t>収益的収入　　及び支出</t>
  </si>
  <si>
    <t>平成11年度</t>
  </si>
  <si>
    <t>資本的収入　　及び支出</t>
  </si>
  <si>
    <t>資料：出納室</t>
  </si>
  <si>
    <t>款</t>
  </si>
  <si>
    <t>年次</t>
  </si>
  <si>
    <t>固定資産税</t>
  </si>
  <si>
    <t>特別土地保有税</t>
  </si>
  <si>
    <t>たばこ税</t>
  </si>
  <si>
    <t>軽自動車税</t>
  </si>
  <si>
    <t>入湯税</t>
  </si>
  <si>
    <t>計</t>
  </si>
  <si>
    <t>電気税</t>
  </si>
  <si>
    <t>平成元年度</t>
  </si>
  <si>
    <t xml:space="preserve"> 資料：住民課</t>
  </si>
  <si>
    <t>歳                    入</t>
  </si>
  <si>
    <t>歳                    出</t>
  </si>
  <si>
    <t>款</t>
  </si>
  <si>
    <t>町税</t>
  </si>
  <si>
    <t>議会費</t>
  </si>
  <si>
    <t>地方譲与税</t>
  </si>
  <si>
    <t>総務費</t>
  </si>
  <si>
    <t>利子割交付金</t>
  </si>
  <si>
    <t>民生費</t>
  </si>
  <si>
    <t>地方消費税交付金</t>
  </si>
  <si>
    <t>衛生費</t>
  </si>
  <si>
    <t>卒業生徒数
(人)</t>
  </si>
  <si>
    <t>高校等進学者数
(人)</t>
  </si>
  <si>
    <t>進学率
(％)</t>
  </si>
  <si>
    <t>定  例
(回)</t>
  </si>
  <si>
    <t>臨  時
(回)</t>
  </si>
  <si>
    <t>総  数
(回)</t>
  </si>
  <si>
    <t>会議日数
(日)</t>
  </si>
  <si>
    <t>提案議決
(件)</t>
  </si>
  <si>
    <t>請願・陳情
(件)</t>
  </si>
  <si>
    <t>有権者数(人)</t>
  </si>
  <si>
    <t>投票者数(人)</t>
  </si>
  <si>
    <t>投  票  率(％)</t>
  </si>
  <si>
    <t>－</t>
  </si>
  <si>
    <t>県　　知　　事</t>
  </si>
  <si>
    <t>５６．国指定重要無形民俗文化財　</t>
  </si>
  <si>
    <t>５７．国指定重要文化財</t>
  </si>
  <si>
    <t>５８．県指定史跡</t>
  </si>
  <si>
    <t>５９．県指定有形文化財（能衣装）</t>
  </si>
  <si>
    <t>６０．町指定有形文化財　</t>
  </si>
  <si>
    <t>６１．町指定天然記念物　</t>
  </si>
  <si>
    <t>６２．町指定史跡　</t>
  </si>
  <si>
    <t>５６．国指定重要無形民俗文化財／５７．国指定重要文化財／５８．県指定史跡</t>
  </si>
  <si>
    <t>５９．県指定有形文化財（能衣装）／６０．町指定有形文化財／６１．町指定天然記念物／６２．町指定史跡</t>
  </si>
  <si>
    <t>６４．三　　　役</t>
  </si>
  <si>
    <t>６５．職　員　数</t>
  </si>
  <si>
    <t>（平成15年1月1日現在　単位：人）</t>
  </si>
  <si>
    <t>（単位：円）</t>
  </si>
  <si>
    <t>６６．各会計決算額の推移</t>
  </si>
  <si>
    <t>６６．各会計決算額の推移</t>
  </si>
  <si>
    <t>（単位：円）</t>
  </si>
  <si>
    <t>予 算 額　(千円)</t>
  </si>
  <si>
    <t>構成比 (%)</t>
  </si>
  <si>
    <t>予 算 額 (千円)</t>
  </si>
  <si>
    <t>構成比 (%)</t>
  </si>
  <si>
    <t>（電気税は平成元年度廃止）</t>
  </si>
  <si>
    <t>６８．平成14年度一般会計当初予算</t>
  </si>
  <si>
    <t>６７．町税の推移（現年度決算後）</t>
  </si>
  <si>
    <t>６７．町税の推移／６８．平成14年度一般会計当初予算</t>
  </si>
  <si>
    <t>６９．町内総生産</t>
  </si>
  <si>
    <t>たらのき代分</t>
  </si>
  <si>
    <t>７０．町民所得</t>
  </si>
  <si>
    <t>７１．町内官公署等一覧</t>
  </si>
  <si>
    <t>櫛引町農村環境改善センター（町民会館）</t>
  </si>
  <si>
    <t>櫛引町情報技術センター兼図書館</t>
  </si>
  <si>
    <t>櫛引町ケーブルテレビジョン</t>
  </si>
  <si>
    <t>櫛引町老人福祉センター</t>
  </si>
  <si>
    <t>櫛引町高齢者活動センター</t>
  </si>
  <si>
    <t>櫛引町立学校給食共同調理場</t>
  </si>
  <si>
    <t>特別用語老人ホーム桃寿荘</t>
  </si>
  <si>
    <t>黒川能の里　王祇会館</t>
  </si>
  <si>
    <t>黒川字宮の下253</t>
  </si>
  <si>
    <t>57－5310</t>
  </si>
  <si>
    <t>57－5311</t>
  </si>
  <si>
    <t>57－2166（代表）</t>
  </si>
  <si>
    <t>６９．町内総生産／７０．町民所得</t>
  </si>
  <si>
    <t>７１．町内官公署等一覧</t>
  </si>
  <si>
    <t>６３．行政機構／６４．三役／６５．職員数</t>
  </si>
  <si>
    <t>行政組織</t>
  </si>
  <si>
    <t>町民所得</t>
  </si>
  <si>
    <t>官公署等一覧</t>
  </si>
  <si>
    <t>議　　会</t>
  </si>
  <si>
    <t>選　　挙</t>
  </si>
  <si>
    <t>文　化　財</t>
  </si>
  <si>
    <t>財　政１</t>
  </si>
  <si>
    <t>財　政２</t>
  </si>
  <si>
    <r>
      <t xml:space="preserve">目　　　　次
</t>
    </r>
    <r>
      <rPr>
        <sz val="9"/>
        <rFont val="ＭＳ ゴシック"/>
        <family val="3"/>
      </rPr>
      <t>（クリックすると当該ページにジャンプします）</t>
    </r>
  </si>
  <si>
    <t>内　　　　　　　　　　　　　　　　　　　　　容</t>
  </si>
  <si>
    <t>気象・土地</t>
  </si>
  <si>
    <t>建　　設</t>
  </si>
  <si>
    <t>上・下水道</t>
  </si>
  <si>
    <t>社会福祉</t>
  </si>
  <si>
    <t>保健衛生</t>
  </si>
  <si>
    <t>交通･治安･消防</t>
  </si>
  <si>
    <t>教　　育</t>
  </si>
  <si>
    <t>和なし</t>
  </si>
  <si>
    <t>平成9年</t>
  </si>
  <si>
    <t>もも</t>
  </si>
  <si>
    <t>洋なし</t>
  </si>
  <si>
    <t>さくらんぼ</t>
  </si>
  <si>
    <t>かき</t>
  </si>
  <si>
    <t>くり</t>
  </si>
  <si>
    <t>-</t>
  </si>
  <si>
    <t>-</t>
  </si>
  <si>
    <t>平成8年</t>
  </si>
  <si>
    <t>平成10年</t>
  </si>
  <si>
    <t>平成11年</t>
  </si>
  <si>
    <t>米</t>
  </si>
  <si>
    <t>いも類</t>
  </si>
  <si>
    <t>（単位：100万円）</t>
  </si>
  <si>
    <t>牛</t>
  </si>
  <si>
    <t>鶏</t>
  </si>
  <si>
    <t>生産農業所得</t>
  </si>
  <si>
    <t>※ 風速については平成13年より鶴岡を掲載</t>
  </si>
  <si>
    <t>資料：固定資産概要調書</t>
  </si>
  <si>
    <t>人　　　口     （人）</t>
  </si>
  <si>
    <t>0.1～0.3ｈａ</t>
  </si>
  <si>
    <t>0.3～0.5ｈａ</t>
  </si>
  <si>
    <t>0.5～1.0ｈａ</t>
  </si>
  <si>
    <t>1.0～1.5ｈａ</t>
  </si>
  <si>
    <t>1.5～2.0ｈａ</t>
  </si>
  <si>
    <t>2.0～2.5ｈａ</t>
  </si>
  <si>
    <t>2.5～3.0ｈａ</t>
  </si>
  <si>
    <t>3.0～5.0ｈａ</t>
  </si>
  <si>
    <t>5.0～ｈａ</t>
  </si>
  <si>
    <r>
      <t>農家数</t>
    </r>
    <r>
      <rPr>
        <sz val="8"/>
        <rFont val="ＭＳ ゴシック"/>
        <family val="3"/>
      </rPr>
      <t>(戸)</t>
    </r>
  </si>
  <si>
    <t>りんご</t>
  </si>
  <si>
    <t>ぶどう</t>
  </si>
  <si>
    <t>-</t>
  </si>
  <si>
    <t>所得率</t>
  </si>
  <si>
    <t>χ</t>
  </si>
  <si>
    <t>％</t>
  </si>
  <si>
    <t>千円</t>
  </si>
  <si>
    <t>平成5年</t>
  </si>
  <si>
    <t>平成6年</t>
  </si>
  <si>
    <t>（各年3月31日現在）</t>
  </si>
  <si>
    <t>自動車取得税交付金</t>
  </si>
  <si>
    <t>労働費</t>
  </si>
  <si>
    <t>地方特例交付金</t>
  </si>
  <si>
    <t>農林水産業費</t>
  </si>
  <si>
    <t>地方交付税</t>
  </si>
  <si>
    <t>商工費</t>
  </si>
  <si>
    <t>交通安全対策特別交付金</t>
  </si>
  <si>
    <t>土木費</t>
  </si>
  <si>
    <t>分担金および負担金</t>
  </si>
  <si>
    <t>消防費</t>
  </si>
  <si>
    <t>使用料および手数料</t>
  </si>
  <si>
    <t>教育費</t>
  </si>
  <si>
    <t>国庫支出金</t>
  </si>
  <si>
    <t>災害復旧費</t>
  </si>
  <si>
    <t>県支出金</t>
  </si>
  <si>
    <t>公債費</t>
  </si>
  <si>
    <t>財産収入</t>
  </si>
  <si>
    <t>諸支出金</t>
  </si>
  <si>
    <t>寄附金</t>
  </si>
  <si>
    <t>予備費</t>
  </si>
  <si>
    <t>繰入金</t>
  </si>
  <si>
    <t>繰越金</t>
  </si>
  <si>
    <t>諸収入</t>
  </si>
  <si>
    <t>町債</t>
  </si>
  <si>
    <t>歳入合計</t>
  </si>
  <si>
    <t>歳出合計</t>
  </si>
  <si>
    <t>産        業</t>
  </si>
  <si>
    <t>農林水産業</t>
  </si>
  <si>
    <t>政府サービス生産者</t>
  </si>
  <si>
    <t>対家計民間非営利サービス生産者</t>
  </si>
  <si>
    <t>輸入税</t>
  </si>
  <si>
    <t>(控除)その他</t>
  </si>
  <si>
    <t>(控除)帰属利子</t>
  </si>
  <si>
    <t>市町村内総生産</t>
  </si>
  <si>
    <t>項                 目</t>
  </si>
  <si>
    <r>
      <t>実    数</t>
    </r>
    <r>
      <rPr>
        <b/>
        <sz val="11"/>
        <rFont val="ＭＳ Ｐゴシック"/>
        <family val="3"/>
      </rPr>
      <t>（百万円）</t>
    </r>
  </si>
  <si>
    <r>
      <t>増加率</t>
    </r>
    <r>
      <rPr>
        <b/>
        <sz val="11"/>
        <rFont val="ＭＳ Ｐゴシック"/>
        <family val="3"/>
      </rPr>
      <t>（％）</t>
    </r>
  </si>
  <si>
    <r>
      <t>構成比</t>
    </r>
    <r>
      <rPr>
        <b/>
        <sz val="11"/>
        <rFont val="ＭＳ Ｐゴシック"/>
        <family val="3"/>
      </rPr>
      <t>（％）</t>
    </r>
  </si>
  <si>
    <t>寄与度</t>
  </si>
  <si>
    <t>農業</t>
  </si>
  <si>
    <t>林業</t>
  </si>
  <si>
    <t>水産業</t>
  </si>
  <si>
    <t>一次産業</t>
  </si>
  <si>
    <t>二次産業</t>
  </si>
  <si>
    <t>平成13年</t>
  </si>
  <si>
    <t>平成１４年</t>
  </si>
  <si>
    <t>住民基本台帳（H14.12.31現在）</t>
  </si>
  <si>
    <t>H14.12.31現在</t>
  </si>
  <si>
    <t>平成１３年度</t>
  </si>
  <si>
    <t>(平成１４年１０月現在末.単位：人）</t>
  </si>
  <si>
    <t>(平成15年１月１日現在)</t>
  </si>
  <si>
    <t>　　自　動　車　ポ　ン　プ　　</t>
  </si>
  <si>
    <t>　　無　線　基　地　局　　　</t>
  </si>
  <si>
    <t>　　移　動　無　線　局　　　　</t>
  </si>
  <si>
    <t>　職　　　　員　　　　数　　　</t>
  </si>
  <si>
    <t>(平成14年５月１日現在)</t>
  </si>
  <si>
    <t>Ｈ12</t>
  </si>
  <si>
    <t>Ｈ12</t>
  </si>
  <si>
    <t>三次産業</t>
  </si>
  <si>
    <t>賃金俸給</t>
  </si>
  <si>
    <t>財 産 所 得</t>
  </si>
  <si>
    <t>受取</t>
  </si>
  <si>
    <t>支払</t>
  </si>
  <si>
    <t>一般政府</t>
  </si>
  <si>
    <t>対家計民間非営利団体</t>
  </si>
  <si>
    <t>家計</t>
  </si>
  <si>
    <t>企 業 所 得</t>
  </si>
  <si>
    <t>民間法人企業</t>
  </si>
  <si>
    <t>公的企業</t>
  </si>
  <si>
    <t>個人企業</t>
  </si>
  <si>
    <t>農林水産業</t>
  </si>
  <si>
    <t>その他の産業</t>
  </si>
  <si>
    <t>持ち家</t>
  </si>
  <si>
    <t>市町村民所得</t>
  </si>
  <si>
    <t>市町村民所得（市場価格表示）</t>
  </si>
  <si>
    <t>施             設             名</t>
  </si>
  <si>
    <t>住       所</t>
  </si>
  <si>
    <t>電        話</t>
  </si>
  <si>
    <t>櫛引町役場</t>
  </si>
  <si>
    <t>上山添字文栄100</t>
  </si>
  <si>
    <t>57－2111（代表）</t>
  </si>
  <si>
    <t>上山添字文栄90</t>
  </si>
  <si>
    <t>上山添字文栄60</t>
  </si>
  <si>
    <t>三千刈字藤掛1</t>
  </si>
  <si>
    <t>上山添字成田21-4</t>
  </si>
  <si>
    <t>櫛引町スポーツセンター</t>
  </si>
  <si>
    <t>三千刈字清和158-1</t>
  </si>
  <si>
    <t>東荒屋字竹の内212</t>
  </si>
  <si>
    <t>櫛引町郷土文化保存伝習館</t>
  </si>
  <si>
    <t>黒川字宮の下291</t>
  </si>
  <si>
    <t>くしびき温泉ゆ～Ｔｏｗｎ</t>
  </si>
  <si>
    <t>三千刈字清和159</t>
  </si>
  <si>
    <t>櫛引町すこやかセンター</t>
  </si>
  <si>
    <t>上山添字成田21-9</t>
  </si>
  <si>
    <t>産直あぐり</t>
  </si>
  <si>
    <t>西荒屋字杉下106-3</t>
  </si>
  <si>
    <t>櫛引ＰＡ地域ふれあいセンター</t>
  </si>
  <si>
    <t>板井川字村西42-4</t>
  </si>
  <si>
    <t>ふるさとむら宝谷</t>
  </si>
  <si>
    <t>宝谷字舞台170</t>
  </si>
  <si>
    <t>児    童    館</t>
  </si>
  <si>
    <t>東部児童館</t>
  </si>
  <si>
    <t>黒川字仲村171-1</t>
  </si>
  <si>
    <t>西部児童館</t>
  </si>
  <si>
    <t>上山添字文栄1</t>
  </si>
  <si>
    <t>南部児童館</t>
  </si>
  <si>
    <t>東荒屋字竹の内292</t>
  </si>
  <si>
    <t>小    学    校</t>
  </si>
  <si>
    <t>櫛引東小学校</t>
  </si>
  <si>
    <t>黒川字小在家90</t>
  </si>
  <si>
    <t>櫛引西小学校</t>
  </si>
  <si>
    <t>櫛引南小学校</t>
  </si>
  <si>
    <t>中    学    校</t>
  </si>
  <si>
    <t>櫛引中学校</t>
  </si>
  <si>
    <t>上山添字文栄86</t>
  </si>
  <si>
    <t>高  等  学  校</t>
  </si>
  <si>
    <t>県立山添高等学校</t>
  </si>
  <si>
    <t>上山添字文栄38</t>
  </si>
  <si>
    <t>国土交通省  月山国道維持出張所</t>
  </si>
  <si>
    <t>板井川字宮の下325-1</t>
  </si>
  <si>
    <t>山添郵便局</t>
  </si>
  <si>
    <t>上山添字神明前355</t>
  </si>
  <si>
    <t>黒川郵便局</t>
  </si>
  <si>
    <t>黒川字大杉川原456</t>
  </si>
  <si>
    <t>鶴岡警察署山添駐在所</t>
  </si>
  <si>
    <t>上山添字神明前317</t>
  </si>
  <si>
    <t>鶴岡警察署黒川駐在所</t>
  </si>
  <si>
    <t>黒川字小在家40</t>
  </si>
  <si>
    <t>鶴岡地区消防事務組合櫛引分署</t>
  </si>
  <si>
    <t>上山添字文栄78-1</t>
  </si>
  <si>
    <t>庄内たがわ農業協同組合櫛引支所</t>
  </si>
  <si>
    <t>三千刈字藤掛18</t>
  </si>
  <si>
    <t>天保大川土地改良区</t>
  </si>
  <si>
    <t>黒川字大杉川原246</t>
  </si>
  <si>
    <t>櫛引町商工会</t>
  </si>
  <si>
    <t>櫛引町農村工業農業協同組合連合会</t>
  </si>
  <si>
    <t>下山添字庄南1-2</t>
  </si>
  <si>
    <t>χ</t>
  </si>
  <si>
    <t>(ha)</t>
  </si>
  <si>
    <t>(kg)</t>
  </si>
  <si>
    <t>(t)</t>
  </si>
  <si>
    <t>ー</t>
  </si>
  <si>
    <t>-</t>
  </si>
  <si>
    <t>-</t>
  </si>
  <si>
    <t>5 ～ 9</t>
  </si>
  <si>
    <t>10～14</t>
  </si>
  <si>
    <t>20～24</t>
  </si>
  <si>
    <t>25～29</t>
  </si>
  <si>
    <t>30～34</t>
  </si>
  <si>
    <t>35～39</t>
  </si>
  <si>
    <t>40～44</t>
  </si>
  <si>
    <t>45～49</t>
  </si>
  <si>
    <t>50～54</t>
  </si>
  <si>
    <t>55～59</t>
  </si>
  <si>
    <t>60～64</t>
  </si>
  <si>
    <t>70～74</t>
  </si>
  <si>
    <t>75～79</t>
  </si>
  <si>
    <t>80～84</t>
  </si>
  <si>
    <t>85～89</t>
  </si>
  <si>
    <t xml:space="preserve">90～  </t>
  </si>
  <si>
    <t>※171</t>
  </si>
  <si>
    <t>※320,149</t>
  </si>
  <si>
    <t>-</t>
  </si>
  <si>
    <t>-</t>
  </si>
  <si>
    <t>-</t>
  </si>
  <si>
    <t>　　10(1)</t>
  </si>
  <si>
    <t>11(1)</t>
  </si>
  <si>
    <t>56(2)</t>
  </si>
  <si>
    <t>14(2)</t>
  </si>
  <si>
    <t>人口・世帯１</t>
  </si>
  <si>
    <t>３．人口と世帯の推移／４．地区別人口と世帯数</t>
  </si>
  <si>
    <t>１．気象／２．土地</t>
  </si>
  <si>
    <t>人口・世帯２</t>
  </si>
  <si>
    <t>５．人口動態／６．年齢別人口</t>
  </si>
  <si>
    <t>７．産業別就業者数</t>
  </si>
  <si>
    <t>８．出稼ぎ者</t>
  </si>
  <si>
    <t>７．産業別就業者数／８．出稼ぎ者</t>
  </si>
  <si>
    <t>就業状況・出稼</t>
  </si>
  <si>
    <t>９．経営耕地面積</t>
  </si>
  <si>
    <t>１２．専兼業別農家数</t>
  </si>
  <si>
    <t>１３．経営規模別農家数</t>
  </si>
  <si>
    <t>１４．家畜の飼養農家数・飼養頭羽数</t>
  </si>
  <si>
    <t>１５．水稲収穫量と米の売渡状況</t>
  </si>
  <si>
    <t>１０．農家人口</t>
  </si>
  <si>
    <t>１１．農業就業人口（１６歳以上）</t>
  </si>
  <si>
    <t>９．経営耕地面積／１０．農家人口／１１．農業就業人口／１２．専兼業別農家数／１３．経営規模別農家数</t>
  </si>
  <si>
    <t>１４．家畜の飼養農家数・飼養頭羽数／１５．水稲収穫量と米の売渡状況</t>
  </si>
  <si>
    <t>農業１</t>
  </si>
  <si>
    <t>１６．果樹栽培農家数と面積</t>
  </si>
  <si>
    <t>１７．農業粗生産額と生産農業所得</t>
  </si>
  <si>
    <t>１８．農業者年金被保険者数</t>
  </si>
  <si>
    <t>１９．農業者年金受給者数</t>
  </si>
  <si>
    <t>２０．農地の移動状況</t>
  </si>
  <si>
    <t>１６．果樹栽培農家数と面積／１７．農業粗生産額と生産農業所得／１８．農業者年金被保険者数</t>
  </si>
  <si>
    <t>１９．農業者年金受給者数／２０．農地の移動状況</t>
  </si>
  <si>
    <t>農業２</t>
  </si>
  <si>
    <t>２１．産業別事業所数</t>
  </si>
  <si>
    <t>事業所・商工業</t>
  </si>
  <si>
    <t>２２．従業者規模別事業所数</t>
  </si>
  <si>
    <t>２３．業種別商店・従業員数等</t>
  </si>
  <si>
    <t>２４．工業の推移</t>
  </si>
  <si>
    <t>２１．産業別事業所数／２２．従業者規模別事業所数／２３．業種別商店・従業員数等／２４．工業の推移</t>
  </si>
  <si>
    <t>２５．建築物新築件数</t>
  </si>
  <si>
    <t>２６．道　　路</t>
  </si>
  <si>
    <t>２５．建築物新築件数／２６．道　　路</t>
  </si>
  <si>
    <t>２７．上水道の状況</t>
  </si>
  <si>
    <t>２８．下水道の状況　＜公共下水道事業＞</t>
  </si>
  <si>
    <t>２７．上水道の状況／２８．下水道の状況</t>
  </si>
  <si>
    <t>２９．町内児童館(保育所)入園児の状況</t>
  </si>
  <si>
    <t>３０．くしびき保育園入園児の状況</t>
  </si>
  <si>
    <t>３１．老齢人口の推移</t>
  </si>
  <si>
    <t>３２．高齢者世帯等の状況</t>
  </si>
  <si>
    <t>３３．生活保護の状況</t>
  </si>
  <si>
    <t>３４．国民年金被保険者数</t>
  </si>
  <si>
    <t>３５．国民年金受給権者数</t>
  </si>
  <si>
    <t>３６．介護保険要介護(要支援)認定者数</t>
  </si>
  <si>
    <t>３７．介護保険第1号被保険者の段階別人数</t>
  </si>
  <si>
    <t>２９．町内児童館(保育所)入園児の状況／３０．くしびき保育園入園児の状況／３１．老齢人口の推移</t>
  </si>
  <si>
    <t>３２．高齢者世帯等の状況／３３．生活保護の状況／３４．国民年金被保険者数／３５．国民年金受給権者数</t>
  </si>
  <si>
    <t>３６．介護保険要介護(要支援)認定者数／３７．介護保険第1号被保険者の段階別人数</t>
  </si>
  <si>
    <t>３８．国民健康保険加入状況と給付状況</t>
  </si>
  <si>
    <t>３９．各種検診実施状況</t>
  </si>
  <si>
    <t>４０．老人医療費</t>
  </si>
  <si>
    <t>４１．ごみ・し尿収集処理実績</t>
  </si>
  <si>
    <t>４２．登録犬数と予防注射実績状況</t>
  </si>
  <si>
    <t>３８．国民健康保険加入状況と給付状況／３９．各種検診実施状況／４０．老人医療費</t>
  </si>
  <si>
    <t>４１．ごみ・し尿収集処理実績／４２．登録犬数と予防注射実績状況</t>
  </si>
  <si>
    <t>４３．車種別自動車保有状況</t>
  </si>
  <si>
    <t>４４．消防施設</t>
  </si>
  <si>
    <t>４５．火災の発生状況</t>
  </si>
  <si>
    <t>４６．救急業務出動件数</t>
  </si>
  <si>
    <t>４３．車種別自動車保有状況／４４．消防施設／４５．火災の発生状況／４６．救急業務出動件数</t>
  </si>
  <si>
    <t>４７．小学校</t>
  </si>
  <si>
    <t>４８．中学校</t>
  </si>
  <si>
    <t>４９．高等学校</t>
  </si>
  <si>
    <t>５０．児童生徒数の推移</t>
  </si>
  <si>
    <t>５１．高校等進学の状況</t>
  </si>
  <si>
    <t>４７．小学校／４８．中学校／４９．高等学校／５０．児童生徒数の推移／５１．高校等進学の状況</t>
  </si>
  <si>
    <t>５２．町議会議員構成</t>
  </si>
  <si>
    <t>５３．議会開催状況</t>
  </si>
  <si>
    <t>５２．町議会議員構成／５３．議会開催状況</t>
  </si>
  <si>
    <t>５５．永久選挙人名簿登録者数</t>
  </si>
  <si>
    <t>５４．最近の選挙投票状況</t>
  </si>
  <si>
    <t>５４．最近の選挙投票状況／５５．永久選挙人名簿登録者数</t>
  </si>
  <si>
    <t>三石仏像供養塔（１塔）  江戸前期</t>
  </si>
  <si>
    <r>
      <t xml:space="preserve">小林甲 </t>
    </r>
    <r>
      <rPr>
        <sz val="10"/>
        <rFont val="ＭＳ ゴシック"/>
        <family val="3"/>
      </rPr>
      <t>氏</t>
    </r>
    <r>
      <rPr>
        <sz val="11"/>
        <rFont val="ＭＳ ゴシック"/>
        <family val="3"/>
      </rPr>
      <t>（丸岡）</t>
    </r>
  </si>
  <si>
    <r>
      <t>蛸井徹雄</t>
    </r>
    <r>
      <rPr>
        <sz val="10"/>
        <rFont val="ＭＳ ゴシック"/>
        <family val="3"/>
      </rPr>
      <t>氏</t>
    </r>
    <r>
      <rPr>
        <sz val="11"/>
        <rFont val="ＭＳ ゴシック"/>
        <family val="3"/>
      </rPr>
      <t>（黒川中）</t>
    </r>
  </si>
  <si>
    <r>
      <t>木造阿弥陀如来座像（鎌倉初期）</t>
    </r>
    <r>
      <rPr>
        <sz val="9"/>
        <rFont val="ＭＳ ゴシック"/>
        <family val="3"/>
      </rPr>
      <t>（元・県文化財保護協会認定）</t>
    </r>
  </si>
  <si>
    <t>17(3)</t>
  </si>
  <si>
    <t>17(1)</t>
  </si>
  <si>
    <t>70(6)</t>
  </si>
  <si>
    <t>15(5)</t>
  </si>
  <si>
    <t>16(1)</t>
  </si>
  <si>
    <t>20(2)</t>
  </si>
  <si>
    <t>15(1)</t>
  </si>
  <si>
    <t>84(9)</t>
  </si>
  <si>
    <t>17(5)</t>
  </si>
  <si>
    <t>18(1)</t>
  </si>
  <si>
    <t>23(2)</t>
  </si>
  <si>
    <t>100(9)</t>
  </si>
  <si>
    <r>
      <t>　(自立支援)　</t>
    </r>
    <r>
      <rPr>
        <sz val="11"/>
        <rFont val="ＭＳ Ｐゴシック"/>
        <family val="3"/>
      </rPr>
      <t>2</t>
    </r>
  </si>
  <si>
    <r>
      <t>ご　　　み　(生活系)　　　</t>
    </r>
    <r>
      <rPr>
        <sz val="8"/>
        <rFont val="ＭＳ Ｐゴシック"/>
        <family val="3"/>
      </rPr>
      <t>(ｔ)</t>
    </r>
    <r>
      <rPr>
        <sz val="11"/>
        <rFont val="ＭＳ Ｐゴシック"/>
        <family val="3"/>
      </rPr>
      <t>　</t>
    </r>
  </si>
  <si>
    <r>
      <t>し　　　　　　　尿　　</t>
    </r>
    <r>
      <rPr>
        <sz val="8"/>
        <rFont val="ＭＳ Ｐゴシック"/>
        <family val="3"/>
      </rPr>
      <t>(kl)</t>
    </r>
  </si>
  <si>
    <t>もやすごみ</t>
  </si>
  <si>
    <t>もやさないごみ</t>
  </si>
  <si>
    <t>－</t>
  </si>
  <si>
    <t>Ｈ10</t>
  </si>
  <si>
    <t>Ｈ11</t>
  </si>
  <si>
    <t>1．</t>
  </si>
  <si>
    <t>( 1 )</t>
  </si>
  <si>
    <t>ａ</t>
  </si>
  <si>
    <t>ｂ</t>
  </si>
  <si>
    <t>ｃ</t>
  </si>
  <si>
    <t>( 2 )</t>
  </si>
  <si>
    <t>鉱業</t>
  </si>
  <si>
    <t>( 3 )</t>
  </si>
  <si>
    <t>製造業</t>
  </si>
  <si>
    <t>( 4 )</t>
  </si>
  <si>
    <t>建設業</t>
  </si>
  <si>
    <t>( 5 )</t>
  </si>
  <si>
    <t>電気・ガス・水道業</t>
  </si>
  <si>
    <t>( 6 )</t>
  </si>
  <si>
    <t>卸・小売業</t>
  </si>
  <si>
    <t>( 7 )</t>
  </si>
  <si>
    <t>金融・保険業</t>
  </si>
  <si>
    <t>( 8 )</t>
  </si>
  <si>
    <t>不動産業</t>
  </si>
  <si>
    <t>( 9 )</t>
  </si>
  <si>
    <t>運輸・通信業</t>
  </si>
  <si>
    <t>(10)</t>
  </si>
  <si>
    <t>サービス業</t>
  </si>
  <si>
    <t>２．</t>
  </si>
  <si>
    <t>( 1 )</t>
  </si>
  <si>
    <t>公務</t>
  </si>
  <si>
    <t>３．</t>
  </si>
  <si>
    <t>４．</t>
  </si>
  <si>
    <t>小計</t>
  </si>
  <si>
    <t>５．</t>
  </si>
  <si>
    <t>－</t>
  </si>
  <si>
    <t>６．</t>
  </si>
  <si>
    <t>資料：</t>
  </si>
  <si>
    <t>菅　　原　　 　元</t>
  </si>
  <si>
    <t>照 井 和 直</t>
  </si>
  <si>
    <t>７．</t>
  </si>
  <si>
    <t>８．</t>
  </si>
  <si>
    <t>( 1 )</t>
  </si>
  <si>
    <t>( 2 )</t>
  </si>
  <si>
    <t>２．</t>
  </si>
  <si>
    <t>ａ</t>
  </si>
  <si>
    <t>ｂ</t>
  </si>
  <si>
    <t>( 1 )</t>
  </si>
  <si>
    <t>( 2 )</t>
  </si>
  <si>
    <t>( 3 )</t>
  </si>
  <si>
    <t>３．</t>
  </si>
  <si>
    <t>( 1 )</t>
  </si>
  <si>
    <t>( 2 )</t>
  </si>
  <si>
    <t>( 3 )</t>
  </si>
  <si>
    <t>ａ</t>
  </si>
  <si>
    <t>ｃ</t>
  </si>
  <si>
    <t>４．</t>
  </si>
  <si>
    <t>５．</t>
  </si>
  <si>
    <t>－</t>
  </si>
  <si>
    <t>６．</t>
  </si>
  <si>
    <t>－</t>
  </si>
  <si>
    <t>Ｆ   Ａ   Ｘ</t>
  </si>
  <si>
    <t>57－2117</t>
  </si>
  <si>
    <t>57－5670</t>
  </si>
  <si>
    <t>57－2963</t>
  </si>
  <si>
    <t>57－3014</t>
  </si>
  <si>
    <t>57－5065</t>
  </si>
  <si>
    <t>57－2644</t>
  </si>
  <si>
    <t>78－7451</t>
  </si>
  <si>
    <t>57－3279</t>
  </si>
  <si>
    <t>57－4310</t>
  </si>
  <si>
    <t>57－4311</t>
  </si>
  <si>
    <t>57－4317</t>
  </si>
  <si>
    <t>57－4488</t>
  </si>
  <si>
    <t>57－4396</t>
  </si>
  <si>
    <t>57－3222</t>
  </si>
  <si>
    <t>57－4308</t>
  </si>
  <si>
    <t>57－4634</t>
  </si>
  <si>
    <t>57－4313</t>
  </si>
  <si>
    <t>57－4315</t>
  </si>
  <si>
    <t>57－5080</t>
  </si>
  <si>
    <t>57－5082</t>
  </si>
  <si>
    <t>57－3300</t>
  </si>
  <si>
    <t>57－4243</t>
  </si>
  <si>
    <t>57－5008</t>
  </si>
  <si>
    <t>57－4415</t>
  </si>
  <si>
    <t>57－4153</t>
  </si>
  <si>
    <t>57－2848</t>
  </si>
  <si>
    <t>57－2845</t>
  </si>
  <si>
    <t>57－2105</t>
  </si>
  <si>
    <t>57－4406</t>
  </si>
  <si>
    <t>57－2811</t>
  </si>
  <si>
    <t>57－2106</t>
  </si>
  <si>
    <t>57－4407</t>
  </si>
  <si>
    <t>57－2107</t>
  </si>
  <si>
    <t>57－4408</t>
  </si>
  <si>
    <t>57－2103</t>
  </si>
  <si>
    <t>57－4405</t>
  </si>
  <si>
    <t>57－2100</t>
  </si>
  <si>
    <t>57－2101</t>
  </si>
  <si>
    <t>57－5027</t>
  </si>
  <si>
    <t>57－2800</t>
  </si>
  <si>
    <t>57－2128</t>
  </si>
  <si>
    <t>57－2122</t>
  </si>
  <si>
    <t>57－2121</t>
  </si>
  <si>
    <t>57－2146</t>
  </si>
  <si>
    <t>57－2150</t>
  </si>
  <si>
    <t>57－2855</t>
  </si>
  <si>
    <t>57－4554</t>
  </si>
  <si>
    <t>57－2833</t>
  </si>
  <si>
    <t>57－5185</t>
  </si>
  <si>
    <t>57－2214</t>
  </si>
  <si>
    <t>57－2485</t>
  </si>
  <si>
    <t>平均</t>
  </si>
  <si>
    <t>最高</t>
  </si>
  <si>
    <t>最低</t>
  </si>
  <si>
    <t>最大</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</si>
</sst>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_ "/>
    <numFmt numFmtId="179" formatCode="#,##0.0"/>
    <numFmt numFmtId="180" formatCode="0.0%"/>
    <numFmt numFmtId="181" formatCode="#,##0_);[Red]\(#,##0\)"/>
    <numFmt numFmtId="182" formatCode="0.0_ "/>
    <numFmt numFmtId="183" formatCode="0_ "/>
    <numFmt numFmtId="184" formatCode="0_);[Red]\(0\)"/>
    <numFmt numFmtId="185" formatCode="#,##0_ ;[Red]\-#,##0\ "/>
    <numFmt numFmtId="186" formatCode="0.0_);[Red]\(0.0\)"/>
    <numFmt numFmtId="187" formatCode="0.00_);[Red]\(0.00\)"/>
    <numFmt numFmtId="188" formatCode="#,##0.000;[Red]\-#,##0.000"/>
    <numFmt numFmtId="189" formatCode="#,##0.0_ "/>
    <numFmt numFmtId="190" formatCode="[$-411]gg\ ee\.mm\.dd"/>
  </numFmts>
  <fonts count="29">
    <font>
      <sz val="11"/>
      <name val="FC平成中太明朝体"/>
      <family val="0"/>
    </font>
    <font>
      <sz val="6"/>
      <name val="FC平成中太明朝体"/>
      <family val="1"/>
    </font>
    <font>
      <u val="single"/>
      <sz val="11"/>
      <color indexed="12"/>
      <name val="FC平成中太明朝体"/>
      <family val="1"/>
    </font>
    <font>
      <u val="single"/>
      <sz val="11"/>
      <color indexed="36"/>
      <name val="FC平成中太明朝体"/>
      <family val="1"/>
    </font>
    <font>
      <sz val="11"/>
      <name val="ＭＳ ゴシック"/>
      <family val="3"/>
    </font>
    <font>
      <sz val="11"/>
      <name val="ＭＳ Ｐゴシック"/>
      <family val="3"/>
    </font>
    <font>
      <b/>
      <sz val="12"/>
      <name val="ＭＳ Ｐゴシック"/>
      <family val="3"/>
    </font>
    <font>
      <sz val="8"/>
      <name val="ＭＳ Ｐゴシック"/>
      <family val="3"/>
    </font>
    <font>
      <sz val="9"/>
      <name val="ＭＳ Ｐゴシック"/>
      <family val="3"/>
    </font>
    <font>
      <sz val="10"/>
      <name val="ＭＳ Ｐゴシック"/>
      <family val="3"/>
    </font>
    <font>
      <b/>
      <sz val="11"/>
      <name val="ＭＳ Ｐゴシック"/>
      <family val="3"/>
    </font>
    <font>
      <sz val="6"/>
      <name val="ＭＳ Ｐゴシック"/>
      <family val="3"/>
    </font>
    <font>
      <b/>
      <sz val="8"/>
      <name val="ＭＳ Ｐゴシック"/>
      <family val="3"/>
    </font>
    <font>
      <b/>
      <sz val="10"/>
      <name val="ＭＳ Ｐゴシック"/>
      <family val="3"/>
    </font>
    <font>
      <b/>
      <sz val="16"/>
      <name val="ＭＳ Ｐゴシック"/>
      <family val="3"/>
    </font>
    <font>
      <sz val="16"/>
      <name val="ＭＳ Ｐゴシック"/>
      <family val="3"/>
    </font>
    <font>
      <sz val="7.5"/>
      <name val="ＭＳ Ｐゴシック"/>
      <family val="3"/>
    </font>
    <font>
      <sz val="10"/>
      <name val="FC平成中太明朝体"/>
      <family val="1"/>
    </font>
    <font>
      <sz val="9"/>
      <name val="FC平成中太明朝体"/>
      <family val="1"/>
    </font>
    <font>
      <sz val="11"/>
      <color indexed="10"/>
      <name val="ＭＳ Ｐゴシック"/>
      <family val="3"/>
    </font>
    <font>
      <sz val="9"/>
      <name val="ＭＳ ゴシック"/>
      <family val="3"/>
    </font>
    <font>
      <b/>
      <sz val="11"/>
      <name val="ＭＳ ゴシック"/>
      <family val="3"/>
    </font>
    <font>
      <sz val="10"/>
      <name val="ＭＳ ゴシック"/>
      <family val="3"/>
    </font>
    <font>
      <sz val="8"/>
      <name val="ＭＳ ゴシック"/>
      <family val="3"/>
    </font>
    <font>
      <sz val="12"/>
      <name val="ＭＳ ゴシック"/>
      <family val="3"/>
    </font>
    <font>
      <b/>
      <sz val="12"/>
      <name val="ＭＳ ゴシック"/>
      <family val="3"/>
    </font>
    <font>
      <sz val="12"/>
      <name val="FC平成中太明朝体"/>
      <family val="1"/>
    </font>
    <font>
      <b/>
      <sz val="10"/>
      <name val="ＭＳ ゴシック"/>
      <family val="3"/>
    </font>
    <font>
      <u val="single"/>
      <sz val="12"/>
      <color indexed="12"/>
      <name val="ＭＳ ゴシック"/>
      <family val="3"/>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53">
    <border>
      <left/>
      <right/>
      <top/>
      <bottom/>
      <diagonal/>
    </border>
    <border>
      <left style="medium"/>
      <right>
        <color indexed="63"/>
      </right>
      <top style="hair"/>
      <bottom style="hair"/>
    </border>
    <border>
      <left style="medium"/>
      <right>
        <color indexed="63"/>
      </right>
      <top style="hair"/>
      <bottom style="medium"/>
    </border>
    <border>
      <left style="medium"/>
      <right>
        <color indexed="63"/>
      </right>
      <top>
        <color indexed="63"/>
      </top>
      <bottom style="hair"/>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hair"/>
      <right style="hair"/>
      <top style="hair"/>
      <bottom style="hair"/>
    </border>
    <border>
      <left style="hair"/>
      <right style="medium"/>
      <top style="hair"/>
      <bottom style="hair"/>
    </border>
    <border>
      <left>
        <color indexed="63"/>
      </left>
      <right style="medium"/>
      <top style="hair"/>
      <bottom style="hair"/>
    </border>
    <border>
      <left style="medium"/>
      <right style="thin"/>
      <top style="hair"/>
      <bottom style="hair"/>
    </border>
    <border>
      <left style="hair"/>
      <right style="thin"/>
      <top style="hair"/>
      <bottom style="hair"/>
    </border>
    <border>
      <left style="hair"/>
      <right style="thin"/>
      <top style="hair"/>
      <bottom style="medium"/>
    </border>
    <border>
      <left style="medium"/>
      <right style="thin"/>
      <top>
        <color indexed="63"/>
      </top>
      <bottom style="hair"/>
    </border>
    <border>
      <left style="thin"/>
      <right style="medium"/>
      <top style="hair"/>
      <bottom style="hair"/>
    </border>
    <border>
      <left style="thin"/>
      <right style="thin"/>
      <top style="hair"/>
      <bottom style="hair"/>
    </border>
    <border>
      <left style="thin"/>
      <right style="hair"/>
      <top style="hair"/>
      <bottom style="hair"/>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medium"/>
      <right style="thin"/>
      <top style="medium"/>
      <bottom style="hair"/>
    </border>
    <border>
      <left style="thin"/>
      <right style="hair"/>
      <top style="medium"/>
      <bottom style="hair"/>
    </border>
    <border>
      <left style="hair"/>
      <right style="hair"/>
      <top style="medium"/>
      <bottom style="hair"/>
    </border>
    <border>
      <left style="hair"/>
      <right style="thin"/>
      <top style="medium"/>
      <bottom style="hair"/>
    </border>
    <border>
      <left>
        <color indexed="63"/>
      </left>
      <right style="medium"/>
      <top style="medium"/>
      <bottom style="hair"/>
    </border>
    <border>
      <left style="medium"/>
      <right>
        <color indexed="63"/>
      </right>
      <top style="medium"/>
      <bottom style="thin"/>
    </border>
    <border>
      <left>
        <color indexed="63"/>
      </left>
      <right style="double"/>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double"/>
      <top style="thin"/>
      <bottom style="thin"/>
    </border>
    <border>
      <left style="thin"/>
      <right style="hair"/>
      <top style="thin"/>
      <bottom style="medium"/>
    </border>
    <border>
      <left style="thin"/>
      <right style="hair"/>
      <top style="medium"/>
      <bottom style="thin"/>
    </border>
    <border>
      <left>
        <color indexed="63"/>
      </left>
      <right style="thin"/>
      <top style="medium"/>
      <bottom style="thin"/>
    </border>
    <border>
      <left style="medium"/>
      <right style="thin"/>
      <top style="thin"/>
      <bottom style="thin"/>
    </border>
    <border>
      <left style="thin"/>
      <right style="hair"/>
      <top style="thin"/>
      <bottom style="thin"/>
    </border>
    <border>
      <left style="thin"/>
      <right style="hair"/>
      <top>
        <color indexed="63"/>
      </top>
      <bottom style="hair"/>
    </border>
    <border>
      <left>
        <color indexed="63"/>
      </left>
      <right style="thin"/>
      <top>
        <color indexed="63"/>
      </top>
      <bottom style="hair"/>
    </border>
    <border>
      <left>
        <color indexed="63"/>
      </left>
      <right style="double"/>
      <top>
        <color indexed="63"/>
      </top>
      <bottom style="hair"/>
    </border>
    <border>
      <left>
        <color indexed="63"/>
      </left>
      <right style="thin"/>
      <top style="hair"/>
      <bottom style="hair"/>
    </border>
    <border>
      <left>
        <color indexed="63"/>
      </left>
      <right style="double"/>
      <top style="hair"/>
      <bottom style="hair"/>
    </border>
    <border>
      <left style="medium"/>
      <right style="thin"/>
      <top style="hair"/>
      <bottom>
        <color indexed="63"/>
      </bottom>
    </border>
    <border>
      <left style="thin"/>
      <right style="hair"/>
      <top style="hair"/>
      <bottom>
        <color indexed="63"/>
      </bottom>
    </border>
    <border>
      <left>
        <color indexed="63"/>
      </left>
      <right style="thin"/>
      <top style="hair"/>
      <bottom>
        <color indexed="63"/>
      </bottom>
    </border>
    <border>
      <left>
        <color indexed="63"/>
      </left>
      <right style="double"/>
      <top style="hair"/>
      <bottom>
        <color indexed="63"/>
      </bottom>
    </border>
    <border>
      <left style="medium"/>
      <right style="thin"/>
      <top>
        <color indexed="63"/>
      </top>
      <bottom style="medium"/>
    </border>
    <border>
      <left>
        <color indexed="63"/>
      </left>
      <right style="thin"/>
      <top>
        <color indexed="63"/>
      </top>
      <bottom style="medium"/>
    </border>
    <border>
      <left>
        <color indexed="63"/>
      </left>
      <right style="double"/>
      <top>
        <color indexed="63"/>
      </top>
      <bottom style="medium"/>
    </border>
    <border>
      <left style="hair"/>
      <right style="hair"/>
      <top style="thin"/>
      <bottom style="hair"/>
    </border>
    <border>
      <left style="thin"/>
      <right style="hair"/>
      <top style="thin"/>
      <bottom style="hair"/>
    </border>
    <border>
      <left style="hair"/>
      <right style="thin"/>
      <top style="thin"/>
      <bottom style="hair"/>
    </border>
    <border>
      <left>
        <color indexed="63"/>
      </left>
      <right style="hair"/>
      <top style="thin"/>
      <bottom style="hair"/>
    </border>
    <border>
      <left style="hair"/>
      <right>
        <color indexed="63"/>
      </right>
      <top style="hair"/>
      <bottom style="hair"/>
    </border>
    <border>
      <left>
        <color indexed="63"/>
      </left>
      <right style="hair"/>
      <top style="hair"/>
      <bottom style="hair"/>
    </border>
    <border>
      <left>
        <color indexed="63"/>
      </left>
      <right style="hair"/>
      <top style="hair"/>
      <bottom>
        <color indexed="63"/>
      </bottom>
    </border>
    <border>
      <left style="hair"/>
      <right style="hair"/>
      <top style="hair"/>
      <bottom style="medium"/>
    </border>
    <border>
      <left style="hair"/>
      <right>
        <color indexed="63"/>
      </right>
      <top style="hair"/>
      <bottom style="medium"/>
    </border>
    <border>
      <left style="thin"/>
      <right style="hair"/>
      <top style="hair"/>
      <bottom style="medium"/>
    </border>
    <border>
      <left>
        <color indexed="63"/>
      </left>
      <right style="hair"/>
      <top style="hair"/>
      <bottom style="medium"/>
    </border>
    <border>
      <left style="hair"/>
      <right style="hair"/>
      <top>
        <color indexed="63"/>
      </top>
      <bottom style="hair"/>
    </border>
    <border>
      <left style="hair"/>
      <right style="medium"/>
      <top style="thin"/>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style="hair"/>
    </border>
    <border>
      <left style="hair"/>
      <right style="medium"/>
      <top style="medium"/>
      <bottom style="hair"/>
    </border>
    <border>
      <left>
        <color indexed="63"/>
      </left>
      <right style="medium"/>
      <top>
        <color indexed="63"/>
      </top>
      <bottom style="thin"/>
    </border>
    <border>
      <left style="medium"/>
      <right style="thin"/>
      <top style="hair"/>
      <bottom style="medium"/>
    </border>
    <border>
      <left style="thin"/>
      <right style="thin"/>
      <top style="thin"/>
      <bottom style="thin"/>
    </border>
    <border>
      <left style="hair"/>
      <right style="double"/>
      <top style="thin"/>
      <bottom style="mediu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hair"/>
      <right style="thin"/>
      <top style="thin"/>
      <bottom style="thin"/>
    </border>
    <border>
      <left style="hair"/>
      <right style="thin"/>
      <top>
        <color indexed="63"/>
      </top>
      <bottom style="hair"/>
    </border>
    <border>
      <left style="hair"/>
      <right style="thin"/>
      <top style="hair"/>
      <bottom>
        <color indexed="63"/>
      </bottom>
    </border>
    <border>
      <left style="double"/>
      <right>
        <color indexed="63"/>
      </right>
      <top style="medium"/>
      <bottom style="thin"/>
    </border>
    <border>
      <left style="double"/>
      <right>
        <color indexed="63"/>
      </right>
      <top style="thin"/>
      <bottom style="thin"/>
    </border>
    <border>
      <left style="hair"/>
      <right style="medium"/>
      <top style="medium"/>
      <bottom style="thin"/>
    </border>
    <border>
      <left style="hair"/>
      <right style="medium"/>
      <top style="thin"/>
      <bottom style="thin"/>
    </border>
    <border>
      <left style="medium"/>
      <right>
        <color indexed="63"/>
      </right>
      <top style="thin"/>
      <bottom style="hair"/>
    </border>
    <border>
      <left style="hair"/>
      <right style="hair"/>
      <top style="thin"/>
      <bottom style="thin"/>
    </border>
    <border>
      <left>
        <color indexed="63"/>
      </left>
      <right style="medium"/>
      <top style="thin"/>
      <bottom style="thin"/>
    </border>
    <border>
      <left style="medium"/>
      <right>
        <color indexed="63"/>
      </right>
      <top style="hair"/>
      <bottom>
        <color indexed="63"/>
      </bottom>
    </border>
    <border>
      <left style="hair"/>
      <right style="medium"/>
      <top style="hair"/>
      <bottom>
        <color indexed="63"/>
      </bottom>
    </border>
    <border>
      <left style="hair"/>
      <right style="hair"/>
      <top style="medium"/>
      <bottom style="thin"/>
    </border>
    <border>
      <left style="medium"/>
      <right style="thin"/>
      <top style="thin"/>
      <bottom style="hair"/>
    </border>
    <border>
      <left style="hair"/>
      <right style="thin"/>
      <top style="medium"/>
      <bottom style="thin"/>
    </border>
    <border>
      <left style="hair"/>
      <right style="medium"/>
      <top>
        <color indexed="63"/>
      </top>
      <bottom style="hair"/>
    </border>
    <border>
      <left>
        <color indexed="63"/>
      </left>
      <right style="medium"/>
      <top>
        <color indexed="63"/>
      </top>
      <bottom style="hair"/>
    </border>
    <border>
      <left style="hair"/>
      <right style="double"/>
      <top style="medium"/>
      <bottom style="thin"/>
    </border>
    <border>
      <left style="medium"/>
      <right>
        <color indexed="63"/>
      </right>
      <top>
        <color indexed="63"/>
      </top>
      <bottom>
        <color indexed="63"/>
      </bottom>
    </border>
    <border>
      <left style="thin"/>
      <right style="hair"/>
      <top>
        <color indexed="63"/>
      </top>
      <bottom>
        <color indexed="63"/>
      </bottom>
    </border>
    <border>
      <left style="hair"/>
      <right style="double"/>
      <top style="thin"/>
      <bottom>
        <color indexed="63"/>
      </bottom>
    </border>
    <border>
      <left>
        <color indexed="63"/>
      </left>
      <right style="hair"/>
      <top>
        <color indexed="63"/>
      </top>
      <bottom>
        <color indexed="63"/>
      </bottom>
    </border>
    <border>
      <left style="hair"/>
      <right style="medium"/>
      <top>
        <color indexed="63"/>
      </top>
      <bottom>
        <color indexed="63"/>
      </bottom>
    </border>
    <border>
      <left style="thin"/>
      <right style="hair"/>
      <top>
        <color indexed="63"/>
      </top>
      <bottom style="thin"/>
    </border>
    <border>
      <left style="hair"/>
      <right style="hair"/>
      <top>
        <color indexed="63"/>
      </top>
      <bottom style="thin"/>
    </border>
    <border>
      <left style="hair"/>
      <right style="medium"/>
      <top style="medium"/>
      <bottom>
        <color indexed="63"/>
      </bottom>
    </border>
    <border>
      <left style="medium"/>
      <right style="thin"/>
      <top>
        <color indexed="63"/>
      </top>
      <bottom>
        <color indexed="63"/>
      </bottom>
    </border>
    <border>
      <left>
        <color indexed="63"/>
      </left>
      <right style="hair"/>
      <top style="thin"/>
      <bottom style="thin"/>
    </border>
    <border>
      <left style="double"/>
      <right style="hair"/>
      <top style="thin"/>
      <bottom style="medium"/>
    </border>
    <border>
      <left style="hair"/>
      <right style="medium"/>
      <top style="thin"/>
      <bottom style="medium"/>
    </border>
    <border>
      <left style="hair"/>
      <right>
        <color indexed="63"/>
      </right>
      <top style="thin"/>
      <bottom style="hair"/>
    </border>
    <border>
      <left style="hair"/>
      <right>
        <color indexed="63"/>
      </right>
      <top style="hair"/>
      <bottom>
        <color indexed="63"/>
      </bottom>
    </border>
    <border>
      <left>
        <color indexed="63"/>
      </left>
      <right>
        <color indexed="63"/>
      </right>
      <top>
        <color indexed="63"/>
      </top>
      <bottom style="thin"/>
    </border>
    <border>
      <left>
        <color indexed="63"/>
      </left>
      <right style="hair"/>
      <top style="medium"/>
      <bottom style="hair"/>
    </border>
    <border>
      <left style="hair"/>
      <right>
        <color indexed="63"/>
      </right>
      <top style="thin"/>
      <bottom style="thin"/>
    </border>
    <border>
      <left style="hair"/>
      <right>
        <color indexed="63"/>
      </right>
      <top>
        <color indexed="63"/>
      </top>
      <bottom style="hair"/>
    </border>
    <border>
      <left style="thin"/>
      <right style="medium"/>
      <top style="hair"/>
      <bottom>
        <color indexed="63"/>
      </bottom>
    </border>
    <border>
      <left>
        <color indexed="63"/>
      </left>
      <right style="medium"/>
      <top style="hair"/>
      <bottom>
        <color indexed="63"/>
      </bottom>
    </border>
    <border>
      <left style="thin"/>
      <right style="thin"/>
      <top style="hair"/>
      <bottom>
        <color indexed="63"/>
      </bottom>
    </border>
    <border>
      <left style="thin"/>
      <right style="thin"/>
      <top>
        <color indexed="63"/>
      </top>
      <bottom>
        <color indexed="63"/>
      </bottom>
    </border>
    <border>
      <left style="thin"/>
      <right style="thin"/>
      <top style="thin"/>
      <bottom>
        <color indexed="63"/>
      </bottom>
    </border>
    <border>
      <left style="medium"/>
      <right style="thin"/>
      <top style="medium"/>
      <bottom>
        <color indexed="63"/>
      </bottom>
    </border>
    <border>
      <left style="hair"/>
      <right>
        <color indexed="63"/>
      </right>
      <top style="medium"/>
      <bottom style="thin"/>
    </border>
    <border>
      <left style="hair"/>
      <right style="double"/>
      <top>
        <color indexed="63"/>
      </top>
      <bottom style="hair"/>
    </border>
    <border>
      <left style="hair"/>
      <right style="double"/>
      <top style="hair"/>
      <bottom style="hair"/>
    </border>
    <border>
      <left style="hair"/>
      <right style="double"/>
      <top style="hair"/>
      <bottom>
        <color indexed="63"/>
      </bottom>
    </border>
    <border>
      <left>
        <color indexed="63"/>
      </left>
      <right>
        <color indexed="63"/>
      </right>
      <top style="hair"/>
      <bottom>
        <color indexed="63"/>
      </bottom>
    </border>
    <border>
      <left style="thin"/>
      <right style="medium"/>
      <top style="hair"/>
      <bottom style="medium"/>
    </border>
    <border>
      <left>
        <color indexed="63"/>
      </left>
      <right style="medium"/>
      <top style="hair"/>
      <bottom style="medium"/>
    </border>
    <border>
      <left style="double"/>
      <right>
        <color indexed="63"/>
      </right>
      <top>
        <color indexed="63"/>
      </top>
      <bottom style="hair"/>
    </border>
    <border>
      <left style="double"/>
      <right>
        <color indexed="63"/>
      </right>
      <top style="hair"/>
      <bottom style="hair"/>
    </border>
    <border>
      <left style="double"/>
      <right>
        <color indexed="63"/>
      </right>
      <top style="hair"/>
      <bottom>
        <color indexed="63"/>
      </bottom>
    </border>
    <border>
      <left style="double"/>
      <right>
        <color indexed="63"/>
      </right>
      <top>
        <color indexed="63"/>
      </top>
      <bottom style="medium"/>
    </border>
    <border>
      <left style="hair"/>
      <right style="medium"/>
      <top>
        <color indexed="63"/>
      </top>
      <bottom style="medium"/>
    </border>
    <border>
      <left style="hair"/>
      <right style="medium"/>
      <top style="hair"/>
      <bottom style="medium"/>
    </border>
    <border>
      <left style="thin"/>
      <right style="medium"/>
      <top style="medium"/>
      <bottom style="thin"/>
    </border>
    <border>
      <left style="hair"/>
      <right style="double"/>
      <top style="hair"/>
      <bottom style="medium"/>
    </border>
    <border>
      <left style="medium"/>
      <right>
        <color indexed="63"/>
      </right>
      <top style="thin"/>
      <bottom style="medium"/>
    </border>
    <border>
      <left style="hair"/>
      <right style="hair"/>
      <top style="thin"/>
      <bottom style="medium"/>
    </border>
    <border>
      <left style="thin"/>
      <right style="thin"/>
      <top style="hair"/>
      <bottom style="medium"/>
    </border>
    <border>
      <left>
        <color indexed="63"/>
      </left>
      <right style="thin"/>
      <top style="hair"/>
      <bottom style="medium"/>
    </border>
    <border>
      <left>
        <color indexed="63"/>
      </left>
      <right style="hair"/>
      <top style="medium"/>
      <bottom>
        <color indexed="63"/>
      </bottom>
    </border>
    <border>
      <left>
        <color indexed="63"/>
      </left>
      <right style="hair"/>
      <top style="medium"/>
      <bottom style="thin"/>
    </border>
    <border>
      <left style="thin"/>
      <right>
        <color indexed="63"/>
      </right>
      <top style="thin"/>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medium"/>
      <bottom style="hair"/>
    </border>
    <border>
      <left>
        <color indexed="63"/>
      </left>
      <right style="thin"/>
      <top style="medium"/>
      <bottom style="hair"/>
    </border>
    <border>
      <left style="thin"/>
      <right style="thin"/>
      <top style="medium"/>
      <bottom style="hair"/>
    </border>
    <border>
      <left style="thin"/>
      <right style="medium"/>
      <top style="medium"/>
      <bottom style="hair"/>
    </border>
    <border>
      <left style="medium"/>
      <right style="thin"/>
      <top style="medium"/>
      <bottom style="medium"/>
    </border>
    <border>
      <left style="thin"/>
      <right>
        <color indexed="63"/>
      </right>
      <top style="medium"/>
      <bottom style="medium"/>
    </border>
    <border>
      <left style="hair"/>
      <right style="hair"/>
      <top style="medium"/>
      <bottom style="medium"/>
    </border>
    <border>
      <left style="hair"/>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hair"/>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hair"/>
      <bottom style="mediu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style="thin"/>
    </border>
    <border>
      <left style="thin"/>
      <right style="thin"/>
      <top style="medium"/>
      <bottom style="thin"/>
    </border>
    <border>
      <left style="thin"/>
      <right>
        <color indexed="63"/>
      </right>
      <top style="medium"/>
      <bottom style="thin"/>
    </border>
    <border>
      <left style="thin"/>
      <right style="medium"/>
      <top style="medium"/>
      <bottom>
        <color indexed="63"/>
      </bottom>
    </border>
    <border>
      <left style="hair"/>
      <right style="thin"/>
      <top style="thin"/>
      <bottom style="medium"/>
    </border>
    <border>
      <left style="thin"/>
      <right style="thin"/>
      <top>
        <color indexed="63"/>
      </top>
      <bottom style="hair"/>
    </border>
    <border>
      <left style="thin"/>
      <right style="medium"/>
      <top>
        <color indexed="63"/>
      </top>
      <bottom style="hair"/>
    </border>
    <border>
      <left style="thin"/>
      <right style="hair"/>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double"/>
      <right>
        <color indexed="63"/>
      </right>
      <top style="medium"/>
      <bottom style="medium"/>
    </border>
    <border>
      <left style="medium"/>
      <right>
        <color indexed="63"/>
      </right>
      <top style="medium"/>
      <bottom style="hair"/>
    </border>
    <border>
      <left>
        <color indexed="63"/>
      </left>
      <right>
        <color indexed="63"/>
      </right>
      <top style="medium"/>
      <bottom style="hair"/>
    </border>
    <border>
      <left style="double"/>
      <right style="thin"/>
      <top style="medium"/>
      <bottom style="hair"/>
    </border>
    <border>
      <left style="double"/>
      <right style="thin"/>
      <top style="hair"/>
      <bottom style="hair"/>
    </border>
    <border>
      <left style="medium"/>
      <right>
        <color indexed="63"/>
      </right>
      <top style="hair"/>
      <bottom style="thin"/>
    </border>
    <border>
      <left style="medium"/>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hair"/>
      <bottom style="thin"/>
    </border>
    <border>
      <left style="double"/>
      <right style="thin"/>
      <top style="hair"/>
      <bottom style="thin"/>
    </border>
    <border>
      <left>
        <color indexed="63"/>
      </left>
      <right style="medium"/>
      <top style="hair"/>
      <bottom style="thin"/>
    </border>
    <border>
      <left style="medium"/>
      <right>
        <color indexed="63"/>
      </right>
      <top>
        <color indexed="63"/>
      </top>
      <bottom style="medium"/>
    </border>
    <border>
      <left>
        <color indexed="63"/>
      </left>
      <right>
        <color indexed="63"/>
      </right>
      <top>
        <color indexed="63"/>
      </top>
      <bottom style="medium"/>
    </border>
    <border>
      <left style="double"/>
      <right style="thin"/>
      <top>
        <color indexed="63"/>
      </top>
      <bottom style="medium"/>
    </border>
    <border>
      <left>
        <color indexed="63"/>
      </left>
      <right style="medium"/>
      <top>
        <color indexed="63"/>
      </top>
      <bottom style="medium"/>
    </border>
    <border>
      <left>
        <color indexed="63"/>
      </left>
      <right style="thin"/>
      <top>
        <color indexed="63"/>
      </top>
      <bottom style="thin"/>
    </border>
    <border>
      <left style="thin"/>
      <right style="thin"/>
      <top style="thin"/>
      <bottom style="hair"/>
    </border>
    <border>
      <left style="thin"/>
      <right style="medium"/>
      <top style="thin"/>
      <bottom style="thin"/>
    </border>
    <border>
      <left style="thin"/>
      <right style="medium"/>
      <top>
        <color indexed="63"/>
      </top>
      <bottom>
        <color indexed="63"/>
      </bottom>
    </border>
    <border>
      <left>
        <color indexed="63"/>
      </left>
      <right style="medium"/>
      <top style="thin"/>
      <bottom style="hair"/>
    </border>
    <border>
      <left style="thin"/>
      <right style="hair"/>
      <top style="thin"/>
      <bottom>
        <color indexed="63"/>
      </bottom>
    </border>
    <border>
      <left>
        <color indexed="63"/>
      </left>
      <right>
        <color indexed="63"/>
      </right>
      <top style="thin"/>
      <bottom>
        <color indexed="63"/>
      </bottom>
    </border>
    <border>
      <left style="medium"/>
      <right>
        <color indexed="63"/>
      </right>
      <top>
        <color indexed="63"/>
      </top>
      <bottom style="thin"/>
    </border>
    <border>
      <left style="thin"/>
      <right>
        <color indexed="63"/>
      </right>
      <top>
        <color indexed="63"/>
      </top>
      <bottom style="thin"/>
    </border>
    <border>
      <left style="hair"/>
      <right style="thin"/>
      <top>
        <color indexed="63"/>
      </top>
      <bottom style="thin"/>
    </border>
    <border>
      <left>
        <color indexed="63"/>
      </left>
      <right style="hair"/>
      <top>
        <color indexed="63"/>
      </top>
      <bottom style="thin"/>
    </border>
    <border>
      <left style="medium"/>
      <right>
        <color indexed="63"/>
      </right>
      <top style="medium"/>
      <bottom>
        <color indexed="63"/>
      </bottom>
    </border>
    <border>
      <left style="thin"/>
      <right style="hair"/>
      <top style="medium"/>
      <bottom>
        <color indexed="63"/>
      </bottom>
    </border>
    <border>
      <left style="hair"/>
      <right style="thin"/>
      <top style="medium"/>
      <bottom>
        <color indexed="63"/>
      </bottom>
    </border>
    <border>
      <left style="medium"/>
      <right>
        <color indexed="63"/>
      </right>
      <top style="thin"/>
      <bottom style="thin"/>
    </border>
    <border>
      <left style="thin"/>
      <right>
        <color indexed="63"/>
      </right>
      <top style="thin"/>
      <bottom style="medium"/>
    </border>
    <border>
      <left style="thin"/>
      <right style="medium"/>
      <top style="thin"/>
      <bottom style="medium"/>
    </border>
    <border>
      <left style="thin"/>
      <right style="thin"/>
      <top style="thin"/>
      <bottom style="medium"/>
    </border>
    <border>
      <left style="medium"/>
      <right style="thin"/>
      <top style="thin"/>
      <bottom style="medium"/>
    </border>
    <border>
      <left style="thin"/>
      <right style="thin"/>
      <top style="hair"/>
      <bottom style="double"/>
    </border>
    <border>
      <left style="thin"/>
      <right style="medium"/>
      <top style="hair"/>
      <bottom style="double"/>
    </border>
    <border>
      <left style="thin"/>
      <right style="thin"/>
      <top style="double"/>
      <bottom style="hair"/>
    </border>
    <border>
      <left style="thin"/>
      <right style="medium"/>
      <top style="double"/>
      <bottom style="hair"/>
    </border>
    <border>
      <left>
        <color indexed="63"/>
      </left>
      <right style="medium"/>
      <top>
        <color indexed="63"/>
      </top>
      <bottom>
        <color indexed="63"/>
      </bottom>
    </border>
    <border>
      <left style="thin"/>
      <right>
        <color indexed="63"/>
      </right>
      <top>
        <color indexed="63"/>
      </top>
      <bottom style="medium"/>
    </border>
    <border>
      <left>
        <color indexed="63"/>
      </left>
      <right style="thin"/>
      <top style="thin"/>
      <bottom style="hair"/>
    </border>
    <border>
      <left>
        <color indexed="63"/>
      </left>
      <right>
        <color indexed="63"/>
      </right>
      <top style="thin"/>
      <bottom style="hair"/>
    </border>
    <border>
      <left>
        <color indexed="63"/>
      </left>
      <right>
        <color indexed="63"/>
      </right>
      <top style="thin"/>
      <bottom style="medium"/>
    </border>
    <border>
      <left style="thin"/>
      <right>
        <color indexed="63"/>
      </right>
      <top style="thin"/>
      <bottom style="hair"/>
    </border>
    <border>
      <left style="thin"/>
      <right>
        <color indexed="63"/>
      </right>
      <top style="hair"/>
      <bottom style="thin"/>
    </border>
    <border>
      <left>
        <color indexed="63"/>
      </left>
      <right style="thin"/>
      <top style="hair"/>
      <bottom style="thin"/>
    </border>
    <border>
      <left style="medium"/>
      <right style="hair"/>
      <top style="medium"/>
      <bottom style="thin"/>
    </border>
    <border>
      <left style="medium"/>
      <right style="hair"/>
      <top>
        <color indexed="63"/>
      </top>
      <bottom style="hair"/>
    </border>
    <border>
      <left style="medium"/>
      <right style="hair"/>
      <top style="hair"/>
      <bottom style="hair"/>
    </border>
    <border>
      <left style="medium"/>
      <right style="hair"/>
      <top style="hair"/>
      <bottom>
        <color indexed="63"/>
      </bottom>
    </border>
    <border>
      <left style="medium"/>
      <right style="hair"/>
      <top style="hair"/>
      <bottom style="medium"/>
    </border>
    <border>
      <left style="thin"/>
      <right style="medium"/>
      <top style="hair"/>
      <bottom style="thin"/>
    </border>
    <border>
      <left style="thin"/>
      <right style="thin"/>
      <top style="hair"/>
      <bottom style="thin"/>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style="double"/>
      <right style="thin"/>
      <top style="medium"/>
      <bottom>
        <color indexed="63"/>
      </bottom>
    </border>
    <border>
      <left style="thin"/>
      <right style="double"/>
      <top style="medium"/>
      <bottom>
        <color indexed="63"/>
      </bottom>
    </border>
    <border>
      <left style="thin"/>
      <right style="double"/>
      <top>
        <color indexed="63"/>
      </top>
      <bottom style="medium"/>
    </border>
    <border>
      <left style="double"/>
      <right style="thin"/>
      <top style="thin"/>
      <bottom style="thin"/>
    </border>
    <border>
      <left style="double"/>
      <right style="thin"/>
      <top style="thin"/>
      <bottom style="medium"/>
    </border>
    <border>
      <left>
        <color indexed="63"/>
      </left>
      <right style="medium"/>
      <top style="medium"/>
      <bottom>
        <color indexed="63"/>
      </bottom>
    </border>
    <border>
      <left style="medium"/>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style="hair"/>
      <right>
        <color indexed="63"/>
      </right>
      <top>
        <color indexed="63"/>
      </top>
      <bottom>
        <color indexed="63"/>
      </bottom>
    </border>
    <border>
      <left>
        <color indexed="63"/>
      </left>
      <right style="thin"/>
      <top style="thin"/>
      <bottom style="medium"/>
    </border>
    <border>
      <left style="hair"/>
      <right style="medium"/>
      <top style="thin"/>
      <bottom>
        <color indexed="63"/>
      </bottom>
    </border>
    <border>
      <left style="hair"/>
      <right style="medium"/>
      <top>
        <color indexed="63"/>
      </top>
      <bottom style="thin"/>
    </border>
    <border>
      <left>
        <color indexed="63"/>
      </left>
      <right style="medium"/>
      <top style="thin"/>
      <bottom style="medium"/>
    </border>
    <border>
      <left>
        <color indexed="63"/>
      </left>
      <right style="double"/>
      <top style="medium"/>
      <bottom>
        <color indexed="63"/>
      </bottom>
    </border>
    <border>
      <left>
        <color indexed="63"/>
      </left>
      <right style="double"/>
      <top style="thin"/>
      <bottom style="medium"/>
    </border>
    <border>
      <left style="medium"/>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medium"/>
      <right>
        <color indexed="63"/>
      </right>
      <top>
        <color indexed="63"/>
      </top>
      <bottom style="double"/>
    </border>
    <border>
      <left>
        <color indexed="63"/>
      </left>
      <right style="thin"/>
      <top>
        <color indexed="63"/>
      </top>
      <bottom style="double"/>
    </border>
    <border>
      <left style="medium"/>
      <right style="thin"/>
      <top style="double"/>
      <bottom>
        <color indexed="63"/>
      </bottom>
    </border>
    <border>
      <left style="thin"/>
      <right style="thin"/>
      <top style="double"/>
      <bottom>
        <color indexed="63"/>
      </bottom>
    </border>
    <border>
      <left style="medium"/>
      <right style="thin"/>
      <top>
        <color indexed="63"/>
      </top>
      <bottom style="double"/>
    </border>
    <border>
      <left style="thin"/>
      <right style="thin"/>
      <top>
        <color indexed="63"/>
      </top>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cellStyleXfs>
  <cellXfs count="1572">
    <xf numFmtId="0" fontId="0" fillId="0" borderId="0" xfId="0" applyAlignment="1">
      <alignment/>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38" fontId="4" fillId="0" borderId="0" xfId="17" applyFont="1" applyBorder="1" applyAlignment="1">
      <alignment vertical="center"/>
    </xf>
    <xf numFmtId="38" fontId="4" fillId="0" borderId="4" xfId="17" applyFont="1" applyBorder="1" applyAlignment="1">
      <alignment vertical="center"/>
    </xf>
    <xf numFmtId="38" fontId="4" fillId="0" borderId="5" xfId="17" applyFont="1" applyBorder="1" applyAlignment="1">
      <alignment vertical="center"/>
    </xf>
    <xf numFmtId="38" fontId="4" fillId="0" borderId="6" xfId="17" applyFont="1" applyBorder="1" applyAlignment="1">
      <alignment vertical="center"/>
    </xf>
    <xf numFmtId="0" fontId="5" fillId="0" borderId="0" xfId="22" applyFont="1">
      <alignment vertical="center"/>
      <protection/>
    </xf>
    <xf numFmtId="0" fontId="6" fillId="0" borderId="0" xfId="22" applyFont="1">
      <alignment vertical="center"/>
      <protection/>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0" borderId="0" xfId="22" applyFont="1" applyAlignment="1">
      <alignment horizontal="center" vertical="center"/>
      <protection/>
    </xf>
    <xf numFmtId="178" fontId="5" fillId="0" borderId="0" xfId="22" applyNumberFormat="1" applyFont="1">
      <alignment vertical="center"/>
      <protection/>
    </xf>
    <xf numFmtId="178" fontId="8" fillId="0" borderId="0" xfId="22" applyNumberFormat="1" applyFont="1" applyAlignment="1">
      <alignment horizontal="right" vertical="center"/>
      <protection/>
    </xf>
    <xf numFmtId="38" fontId="6" fillId="0" borderId="0" xfId="17" applyFont="1" applyAlignment="1">
      <alignment vertical="center"/>
    </xf>
    <xf numFmtId="38" fontId="10" fillId="0" borderId="0" xfId="17" applyFont="1" applyAlignment="1">
      <alignment vertical="center"/>
    </xf>
    <xf numFmtId="49" fontId="6" fillId="0" borderId="0" xfId="17" applyNumberFormat="1" applyFont="1" applyAlignment="1">
      <alignment vertical="center"/>
    </xf>
    <xf numFmtId="179" fontId="6" fillId="0" borderId="0" xfId="17" applyNumberFormat="1" applyFont="1" applyAlignment="1">
      <alignment vertical="center"/>
    </xf>
    <xf numFmtId="3" fontId="6" fillId="0" borderId="0" xfId="17" applyNumberFormat="1" applyFont="1" applyAlignment="1">
      <alignment vertical="center"/>
    </xf>
    <xf numFmtId="0" fontId="14" fillId="0" borderId="0" xfId="21" applyFont="1" applyAlignment="1">
      <alignment vertical="center"/>
      <protection/>
    </xf>
    <xf numFmtId="0" fontId="15" fillId="0" borderId="0" xfId="21" applyFont="1" applyAlignment="1">
      <alignment vertical="center"/>
      <protection/>
    </xf>
    <xf numFmtId="38" fontId="4" fillId="0" borderId="10" xfId="17" applyFont="1" applyBorder="1" applyAlignment="1">
      <alignment vertical="center" shrinkToFit="1"/>
    </xf>
    <xf numFmtId="38" fontId="4" fillId="0" borderId="11" xfId="17" applyFont="1" applyBorder="1" applyAlignment="1">
      <alignment vertical="center" shrinkToFit="1"/>
    </xf>
    <xf numFmtId="0" fontId="4" fillId="0" borderId="0" xfId="0" applyFont="1" applyFill="1" applyBorder="1" applyAlignment="1">
      <alignment horizontal="center" vertical="center"/>
    </xf>
    <xf numFmtId="38" fontId="4" fillId="0" borderId="12" xfId="17" applyFont="1" applyBorder="1" applyAlignment="1">
      <alignment vertical="center" shrinkToFit="1"/>
    </xf>
    <xf numFmtId="0" fontId="5" fillId="0" borderId="0" xfId="0" applyFont="1" applyAlignment="1">
      <alignment vertical="center"/>
    </xf>
    <xf numFmtId="0" fontId="5" fillId="0" borderId="13" xfId="0" applyFont="1" applyBorder="1" applyAlignment="1">
      <alignment horizontal="center" vertical="center"/>
    </xf>
    <xf numFmtId="176" fontId="5" fillId="0" borderId="14" xfId="0" applyNumberFormat="1" applyFont="1" applyBorder="1" applyAlignment="1">
      <alignment vertical="center"/>
    </xf>
    <xf numFmtId="176" fontId="5" fillId="0" borderId="15" xfId="0" applyNumberFormat="1" applyFont="1" applyBorder="1" applyAlignment="1">
      <alignment vertical="center"/>
    </xf>
    <xf numFmtId="0" fontId="5" fillId="0" borderId="16" xfId="0" applyFont="1" applyBorder="1" applyAlignment="1">
      <alignment horizontal="center" vertical="center"/>
    </xf>
    <xf numFmtId="38" fontId="5" fillId="0" borderId="17" xfId="17" applyFont="1" applyBorder="1" applyAlignment="1">
      <alignment vertical="center"/>
    </xf>
    <xf numFmtId="0" fontId="5" fillId="0" borderId="0" xfId="0" applyFont="1" applyAlignment="1">
      <alignment horizontal="centerContinuous" vertical="center"/>
    </xf>
    <xf numFmtId="0" fontId="5" fillId="0" borderId="0" xfId="0" applyFont="1" applyAlignment="1">
      <alignment horizontal="center" vertical="center"/>
    </xf>
    <xf numFmtId="38" fontId="5" fillId="0" borderId="18" xfId="17" applyFont="1" applyBorder="1" applyAlignment="1">
      <alignment vertical="center" shrinkToFit="1"/>
    </xf>
    <xf numFmtId="38" fontId="5" fillId="0" borderId="0" xfId="17" applyFont="1" applyAlignment="1">
      <alignment vertical="center"/>
    </xf>
    <xf numFmtId="38" fontId="5" fillId="0" borderId="19" xfId="17" applyFont="1" applyBorder="1" applyAlignment="1">
      <alignment vertical="center"/>
    </xf>
    <xf numFmtId="38" fontId="5" fillId="0" borderId="10" xfId="17" applyFont="1" applyBorder="1" applyAlignment="1">
      <alignment vertical="center"/>
    </xf>
    <xf numFmtId="177" fontId="5" fillId="0" borderId="5" xfId="17" applyNumberFormat="1" applyFont="1" applyBorder="1" applyAlignment="1">
      <alignment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shrinkToFit="1"/>
    </xf>
    <xf numFmtId="0" fontId="5" fillId="0" borderId="23"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19" xfId="0" applyFont="1" applyBorder="1" applyAlignment="1">
      <alignment vertical="center"/>
    </xf>
    <xf numFmtId="0" fontId="5" fillId="0" borderId="10" xfId="0" applyFont="1" applyBorder="1" applyAlignment="1">
      <alignment vertical="center"/>
    </xf>
    <xf numFmtId="0" fontId="5" fillId="0" borderId="14" xfId="0" applyFont="1" applyBorder="1" applyAlignment="1">
      <alignment vertical="center"/>
    </xf>
    <xf numFmtId="0" fontId="5" fillId="0" borderId="12" xfId="0" applyFont="1" applyBorder="1" applyAlignment="1">
      <alignment vertical="center"/>
    </xf>
    <xf numFmtId="0" fontId="5" fillId="2" borderId="28" xfId="0" applyFont="1" applyFill="1" applyBorder="1" applyAlignment="1">
      <alignment horizontal="centerContinuous" vertical="center"/>
    </xf>
    <xf numFmtId="0" fontId="5" fillId="2" borderId="7" xfId="0" applyFont="1" applyFill="1" applyBorder="1" applyAlignment="1">
      <alignment horizontal="centerContinuous" vertical="center"/>
    </xf>
    <xf numFmtId="0" fontId="5" fillId="2" borderId="29" xfId="0" applyFont="1" applyFill="1" applyBorder="1" applyAlignment="1">
      <alignment horizontal="centerContinuous" vertical="center"/>
    </xf>
    <xf numFmtId="0" fontId="5" fillId="2" borderId="30" xfId="0" applyFont="1" applyFill="1" applyBorder="1" applyAlignment="1">
      <alignment horizontal="centerContinuous" vertical="center"/>
    </xf>
    <xf numFmtId="0" fontId="5" fillId="2" borderId="31" xfId="0" applyFont="1" applyFill="1" applyBorder="1" applyAlignment="1">
      <alignment horizontal="centerContinuous" vertical="center"/>
    </xf>
    <xf numFmtId="0" fontId="5" fillId="2" borderId="32" xfId="0" applyFont="1" applyFill="1" applyBorder="1" applyAlignment="1">
      <alignment horizontal="centerContinuous" vertical="center"/>
    </xf>
    <xf numFmtId="0" fontId="5" fillId="2" borderId="33" xfId="0" applyFont="1" applyFill="1" applyBorder="1" applyAlignment="1">
      <alignment horizontal="centerContinuous" vertical="center"/>
    </xf>
    <xf numFmtId="0" fontId="5" fillId="2" borderId="34" xfId="0" applyFont="1" applyFill="1" applyBorder="1" applyAlignment="1">
      <alignment horizontal="center" vertical="center"/>
    </xf>
    <xf numFmtId="0" fontId="5" fillId="2" borderId="9" xfId="0" applyFont="1" applyFill="1" applyBorder="1" applyAlignment="1">
      <alignment horizontal="center" vertical="center"/>
    </xf>
    <xf numFmtId="38" fontId="5" fillId="2" borderId="35" xfId="0" applyNumberFormat="1" applyFont="1" applyFill="1" applyBorder="1" applyAlignment="1">
      <alignment horizontal="right" vertical="center"/>
    </xf>
    <xf numFmtId="176" fontId="5" fillId="2" borderId="36" xfId="0" applyNumberFormat="1" applyFont="1" applyFill="1" applyBorder="1" applyAlignment="1">
      <alignment horizontal="right" vertical="center"/>
    </xf>
    <xf numFmtId="176" fontId="5" fillId="2" borderId="29" xfId="0" applyNumberFormat="1" applyFont="1" applyFill="1" applyBorder="1" applyAlignment="1">
      <alignment horizontal="right" vertical="center"/>
    </xf>
    <xf numFmtId="0" fontId="5" fillId="2" borderId="37" xfId="0" applyFont="1" applyFill="1" applyBorder="1" applyAlignment="1">
      <alignment horizontal="center" vertical="center"/>
    </xf>
    <xf numFmtId="38" fontId="5" fillId="2" borderId="38" xfId="17" applyFont="1" applyFill="1" applyBorder="1" applyAlignment="1">
      <alignment vertical="center"/>
    </xf>
    <xf numFmtId="176" fontId="5" fillId="2" borderId="31" xfId="0" applyNumberFormat="1" applyFont="1" applyFill="1" applyBorder="1" applyAlignment="1">
      <alignment vertical="center"/>
    </xf>
    <xf numFmtId="176" fontId="5" fillId="2" borderId="33" xfId="0" applyNumberFormat="1" applyFont="1" applyFill="1" applyBorder="1" applyAlignment="1">
      <alignment vertical="center"/>
    </xf>
    <xf numFmtId="38" fontId="5" fillId="0" borderId="39" xfId="17" applyFont="1" applyBorder="1" applyAlignment="1">
      <alignment vertical="center"/>
    </xf>
    <xf numFmtId="176" fontId="5" fillId="0" borderId="40" xfId="0" applyNumberFormat="1" applyFont="1" applyBorder="1" applyAlignment="1">
      <alignment vertical="center"/>
    </xf>
    <xf numFmtId="176" fontId="5" fillId="0" borderId="41" xfId="0" applyNumberFormat="1" applyFont="1" applyBorder="1" applyAlignment="1">
      <alignment vertical="center"/>
    </xf>
    <xf numFmtId="176" fontId="5" fillId="0" borderId="42" xfId="0" applyNumberFormat="1" applyFont="1" applyBorder="1" applyAlignment="1">
      <alignment vertical="center"/>
    </xf>
    <xf numFmtId="176" fontId="5" fillId="0" borderId="43" xfId="0" applyNumberFormat="1" applyFont="1" applyBorder="1" applyAlignment="1">
      <alignment vertical="center"/>
    </xf>
    <xf numFmtId="0" fontId="5" fillId="0" borderId="44" xfId="0" applyFont="1" applyBorder="1" applyAlignment="1">
      <alignment horizontal="center" vertical="center"/>
    </xf>
    <xf numFmtId="38" fontId="5" fillId="0" borderId="45" xfId="17" applyFont="1" applyBorder="1" applyAlignment="1">
      <alignment vertical="center"/>
    </xf>
    <xf numFmtId="176" fontId="5" fillId="0" borderId="46" xfId="0" applyNumberFormat="1" applyFont="1" applyBorder="1" applyAlignment="1">
      <alignment vertical="center"/>
    </xf>
    <xf numFmtId="176" fontId="5" fillId="0" borderId="47" xfId="0" applyNumberFormat="1" applyFont="1" applyBorder="1" applyAlignment="1">
      <alignment vertical="center"/>
    </xf>
    <xf numFmtId="0" fontId="5" fillId="0" borderId="48" xfId="0" applyFont="1" applyBorder="1" applyAlignment="1">
      <alignment horizontal="center" vertical="center"/>
    </xf>
    <xf numFmtId="38" fontId="5" fillId="0" borderId="20" xfId="17" applyFont="1" applyBorder="1" applyAlignment="1">
      <alignment vertical="center"/>
    </xf>
    <xf numFmtId="176" fontId="5" fillId="0" borderId="49" xfId="0" applyNumberFormat="1" applyFont="1" applyBorder="1" applyAlignment="1">
      <alignment vertical="center"/>
    </xf>
    <xf numFmtId="176" fontId="5" fillId="0" borderId="50" xfId="0" applyNumberFormat="1" applyFont="1" applyBorder="1" applyAlignment="1">
      <alignment vertical="center"/>
    </xf>
    <xf numFmtId="0" fontId="5" fillId="0" borderId="0" xfId="0" applyFont="1" applyFill="1" applyBorder="1" applyAlignment="1">
      <alignment horizontal="left" vertical="center"/>
    </xf>
    <xf numFmtId="0" fontId="8" fillId="2" borderId="30" xfId="0" applyFont="1" applyFill="1" applyBorder="1" applyAlignment="1">
      <alignment horizontal="center" vertical="center" shrinkToFit="1"/>
    </xf>
    <xf numFmtId="38" fontId="5" fillId="0" borderId="51" xfId="17" applyFont="1" applyFill="1" applyBorder="1" applyAlignment="1">
      <alignment vertical="center" shrinkToFit="1"/>
    </xf>
    <xf numFmtId="38" fontId="5" fillId="0" borderId="52" xfId="17" applyFont="1" applyFill="1" applyBorder="1" applyAlignment="1">
      <alignment vertical="center" shrinkToFit="1"/>
    </xf>
    <xf numFmtId="38" fontId="5" fillId="0" borderId="53" xfId="17" applyNumberFormat="1" applyFont="1" applyFill="1" applyBorder="1" applyAlignment="1">
      <alignment vertical="center" shrinkToFit="1"/>
    </xf>
    <xf numFmtId="38" fontId="5" fillId="0" borderId="54" xfId="17" applyFont="1" applyFill="1" applyBorder="1" applyAlignment="1">
      <alignment vertical="center" shrinkToFit="1"/>
    </xf>
    <xf numFmtId="38" fontId="5" fillId="0" borderId="10" xfId="17" applyFont="1" applyFill="1" applyBorder="1" applyAlignment="1">
      <alignment vertical="center" shrinkToFit="1"/>
    </xf>
    <xf numFmtId="38" fontId="5" fillId="0" borderId="55" xfId="17" applyFont="1" applyFill="1" applyBorder="1" applyAlignment="1">
      <alignment vertical="center" shrinkToFit="1"/>
    </xf>
    <xf numFmtId="38" fontId="5" fillId="0" borderId="19" xfId="17" applyFont="1" applyFill="1" applyBorder="1" applyAlignment="1">
      <alignment vertical="center" shrinkToFit="1"/>
    </xf>
    <xf numFmtId="38" fontId="5" fillId="0" borderId="14" xfId="17" applyNumberFormat="1" applyFont="1" applyFill="1" applyBorder="1" applyAlignment="1">
      <alignment vertical="center" shrinkToFit="1"/>
    </xf>
    <xf numFmtId="38" fontId="5" fillId="0" borderId="56" xfId="17" applyFont="1" applyFill="1" applyBorder="1" applyAlignment="1">
      <alignment vertical="center" shrinkToFit="1"/>
    </xf>
    <xf numFmtId="38" fontId="5" fillId="0" borderId="10" xfId="17" applyFont="1" applyFill="1" applyBorder="1" applyAlignment="1">
      <alignment horizontal="right" vertical="center" shrinkToFit="1"/>
    </xf>
    <xf numFmtId="38" fontId="5" fillId="0" borderId="57" xfId="17" applyFont="1" applyFill="1" applyBorder="1" applyAlignment="1">
      <alignment vertical="center" shrinkToFit="1"/>
    </xf>
    <xf numFmtId="38" fontId="5" fillId="0" borderId="58" xfId="17" applyFont="1" applyFill="1" applyBorder="1" applyAlignment="1">
      <alignment vertical="center" shrinkToFit="1"/>
    </xf>
    <xf numFmtId="38" fontId="5" fillId="0" borderId="59" xfId="17" applyFont="1" applyFill="1" applyBorder="1" applyAlignment="1">
      <alignment vertical="center" shrinkToFit="1"/>
    </xf>
    <xf numFmtId="38" fontId="5" fillId="0" borderId="60" xfId="17" applyFont="1" applyFill="1" applyBorder="1" applyAlignment="1">
      <alignment vertical="center" shrinkToFit="1"/>
    </xf>
    <xf numFmtId="38" fontId="5" fillId="0" borderId="61" xfId="17" applyFont="1" applyFill="1" applyBorder="1" applyAlignment="1">
      <alignment vertical="center" shrinkToFit="1"/>
    </xf>
    <xf numFmtId="38" fontId="5" fillId="0" borderId="62" xfId="17" applyFont="1" applyBorder="1" applyAlignment="1">
      <alignment vertical="center" shrinkToFit="1"/>
    </xf>
    <xf numFmtId="38" fontId="5" fillId="0" borderId="10" xfId="17" applyFont="1" applyBorder="1" applyAlignment="1">
      <alignment vertical="center" shrinkToFit="1"/>
    </xf>
    <xf numFmtId="38" fontId="5" fillId="0" borderId="11" xfId="17" applyFont="1" applyFill="1" applyBorder="1" applyAlignment="1">
      <alignment vertical="center" shrinkToFit="1"/>
    </xf>
    <xf numFmtId="38" fontId="5" fillId="0" borderId="58" xfId="17" applyFont="1" applyBorder="1" applyAlignment="1">
      <alignment vertical="center" shrinkToFit="1"/>
    </xf>
    <xf numFmtId="177" fontId="5" fillId="0" borderId="63" xfId="17" applyNumberFormat="1" applyFont="1" applyFill="1" applyBorder="1" applyAlignment="1">
      <alignment vertical="center" shrinkToFit="1"/>
    </xf>
    <xf numFmtId="177" fontId="5" fillId="0" borderId="11" xfId="17" applyNumberFormat="1" applyFont="1" applyFill="1" applyBorder="1" applyAlignment="1">
      <alignment vertical="center" shrinkToFit="1"/>
    </xf>
    <xf numFmtId="177" fontId="5" fillId="0" borderId="10" xfId="17" applyNumberFormat="1" applyFont="1" applyBorder="1" applyAlignment="1">
      <alignment vertical="center"/>
    </xf>
    <xf numFmtId="177" fontId="5" fillId="0" borderId="58" xfId="17" applyNumberFormat="1" applyFont="1" applyBorder="1" applyAlignment="1">
      <alignment vertical="center"/>
    </xf>
    <xf numFmtId="38" fontId="5" fillId="0" borderId="55" xfId="17" applyFont="1" applyBorder="1" applyAlignment="1">
      <alignment vertical="center"/>
    </xf>
    <xf numFmtId="38" fontId="5" fillId="0" borderId="11" xfId="17" applyFont="1" applyBorder="1" applyAlignment="1">
      <alignment vertical="center"/>
    </xf>
    <xf numFmtId="38" fontId="5" fillId="0" borderId="11" xfId="17" applyFont="1" applyBorder="1" applyAlignment="1">
      <alignment vertical="center" shrinkToFit="1"/>
    </xf>
    <xf numFmtId="38" fontId="5" fillId="0" borderId="64" xfId="17" applyFont="1" applyBorder="1" applyAlignment="1">
      <alignment vertical="center" shrinkToFit="1"/>
    </xf>
    <xf numFmtId="38" fontId="5" fillId="0" borderId="62" xfId="17" applyFont="1" applyBorder="1" applyAlignment="1">
      <alignment horizontal="center" vertical="center" shrinkToFit="1"/>
    </xf>
    <xf numFmtId="38" fontId="5" fillId="0" borderId="10" xfId="17" applyFont="1" applyBorder="1" applyAlignment="1">
      <alignment horizontal="center" vertical="center" shrinkToFit="1"/>
    </xf>
    <xf numFmtId="38" fontId="5" fillId="0" borderId="64" xfId="17" applyFont="1" applyBorder="1" applyAlignment="1">
      <alignment horizontal="center" vertical="center" shrinkToFit="1"/>
    </xf>
    <xf numFmtId="38" fontId="5" fillId="0" borderId="65" xfId="17" applyFont="1" applyFill="1" applyBorder="1" applyAlignment="1">
      <alignment horizontal="center" vertical="center"/>
    </xf>
    <xf numFmtId="38" fontId="5" fillId="0" borderId="66" xfId="17" applyFont="1" applyBorder="1" applyAlignment="1">
      <alignment vertical="center" shrinkToFit="1"/>
    </xf>
    <xf numFmtId="38" fontId="5" fillId="0" borderId="56" xfId="17" applyFont="1" applyBorder="1" applyAlignment="1">
      <alignment vertical="center" shrinkToFit="1"/>
    </xf>
    <xf numFmtId="177" fontId="5" fillId="0" borderId="11" xfId="17" applyNumberFormat="1" applyFont="1" applyBorder="1" applyAlignment="1">
      <alignment vertical="center" shrinkToFit="1"/>
    </xf>
    <xf numFmtId="38" fontId="5" fillId="0" borderId="61" xfId="17" applyFont="1" applyBorder="1" applyAlignment="1">
      <alignment vertical="center" shrinkToFit="1"/>
    </xf>
    <xf numFmtId="0" fontId="5" fillId="0" borderId="0" xfId="0" applyFont="1" applyAlignment="1">
      <alignment horizontal="right" vertical="center"/>
    </xf>
    <xf numFmtId="0" fontId="5" fillId="2" borderId="25" xfId="0" applyFont="1" applyFill="1" applyBorder="1" applyAlignment="1">
      <alignment horizontal="center" vertical="center" shrinkToFit="1"/>
    </xf>
    <xf numFmtId="0" fontId="8" fillId="2" borderId="67" xfId="0" applyFont="1" applyFill="1" applyBorder="1" applyAlignment="1">
      <alignment horizontal="center" vertical="center" shrinkToFit="1"/>
    </xf>
    <xf numFmtId="0" fontId="8" fillId="2" borderId="68" xfId="0" applyFont="1" applyFill="1" applyBorder="1" applyAlignment="1">
      <alignment horizontal="center" vertical="center" shrinkToFit="1"/>
    </xf>
    <xf numFmtId="38" fontId="5" fillId="0" borderId="63" xfId="17" applyFont="1" applyFill="1" applyBorder="1" applyAlignment="1">
      <alignment vertical="center" shrinkToFit="1"/>
    </xf>
    <xf numFmtId="0" fontId="5" fillId="0" borderId="63" xfId="0" applyFont="1" applyFill="1" applyBorder="1" applyAlignment="1">
      <alignment vertical="center"/>
    </xf>
    <xf numFmtId="0" fontId="5" fillId="0" borderId="11" xfId="0" applyFont="1" applyFill="1" applyBorder="1" applyAlignment="1">
      <alignment vertical="center"/>
    </xf>
    <xf numFmtId="0" fontId="5" fillId="2" borderId="67" xfId="0" applyFont="1" applyFill="1" applyBorder="1" applyAlignment="1">
      <alignment horizontal="center" vertical="center" shrinkToFit="1"/>
    </xf>
    <xf numFmtId="0" fontId="5" fillId="0" borderId="0" xfId="0" applyFont="1" applyBorder="1" applyAlignment="1">
      <alignment vertical="center"/>
    </xf>
    <xf numFmtId="0" fontId="5" fillId="0" borderId="13"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58" xfId="0" applyFont="1" applyBorder="1" applyAlignment="1">
      <alignment vertical="center" shrinkToFit="1"/>
    </xf>
    <xf numFmtId="0" fontId="5" fillId="0" borderId="66" xfId="0" applyFont="1" applyBorder="1" applyAlignment="1">
      <alignment vertical="center" shrinkToFit="1"/>
    </xf>
    <xf numFmtId="38" fontId="5" fillId="0" borderId="0" xfId="17" applyFont="1" applyAlignment="1">
      <alignment horizontal="center" vertical="center"/>
    </xf>
    <xf numFmtId="38" fontId="8" fillId="0" borderId="0" xfId="17" applyFont="1" applyAlignment="1">
      <alignment vertical="center"/>
    </xf>
    <xf numFmtId="38" fontId="8" fillId="0" borderId="0" xfId="17" applyFont="1" applyAlignment="1">
      <alignment horizontal="left" vertical="center"/>
    </xf>
    <xf numFmtId="179" fontId="5" fillId="0" borderId="0" xfId="17" applyNumberFormat="1" applyFont="1" applyAlignment="1">
      <alignment vertical="center"/>
    </xf>
    <xf numFmtId="49" fontId="9" fillId="0" borderId="32" xfId="17" applyNumberFormat="1" applyFont="1" applyBorder="1" applyAlignment="1">
      <alignment vertical="center"/>
    </xf>
    <xf numFmtId="179" fontId="9" fillId="0" borderId="32" xfId="17" applyNumberFormat="1" applyFont="1" applyBorder="1" applyAlignment="1">
      <alignment vertical="center"/>
    </xf>
    <xf numFmtId="3" fontId="9" fillId="0" borderId="70" xfId="17" applyNumberFormat="1" applyFont="1" applyBorder="1" applyAlignment="1">
      <alignment vertical="center"/>
    </xf>
    <xf numFmtId="49" fontId="5" fillId="0" borderId="0" xfId="17" applyNumberFormat="1" applyFont="1" applyAlignment="1">
      <alignment vertical="center"/>
    </xf>
    <xf numFmtId="3" fontId="5" fillId="0" borderId="0" xfId="17" applyNumberFormat="1" applyFont="1" applyAlignment="1">
      <alignment vertical="center"/>
    </xf>
    <xf numFmtId="0" fontId="5" fillId="0" borderId="0" xfId="21" applyFont="1" applyAlignment="1">
      <alignment vertical="center"/>
      <protection/>
    </xf>
    <xf numFmtId="0" fontId="5" fillId="2" borderId="8" xfId="0" applyFont="1" applyFill="1" applyBorder="1" applyAlignment="1">
      <alignment horizontal="center" vertical="center"/>
    </xf>
    <xf numFmtId="0" fontId="5" fillId="0" borderId="44" xfId="0" applyFont="1" applyBorder="1" applyAlignment="1">
      <alignment horizontal="center" vertical="center" shrinkToFit="1"/>
    </xf>
    <xf numFmtId="0" fontId="5" fillId="0" borderId="48" xfId="0" applyFont="1" applyBorder="1" applyAlignment="1">
      <alignment horizontal="center" vertical="center" shrinkToFit="1"/>
    </xf>
    <xf numFmtId="0" fontId="9" fillId="2" borderId="49" xfId="0" applyFont="1" applyFill="1" applyBorder="1" applyAlignment="1">
      <alignment horizontal="center" vertical="center"/>
    </xf>
    <xf numFmtId="0" fontId="9" fillId="2" borderId="71" xfId="0" applyFont="1" applyFill="1" applyBorder="1" applyAlignment="1">
      <alignment horizontal="center" vertical="center"/>
    </xf>
    <xf numFmtId="38" fontId="5" fillId="2" borderId="30" xfId="17" applyFont="1" applyFill="1" applyBorder="1" applyAlignment="1">
      <alignment vertical="center"/>
    </xf>
    <xf numFmtId="38" fontId="5" fillId="0" borderId="72" xfId="17" applyFont="1" applyBorder="1" applyAlignment="1">
      <alignment vertical="center"/>
    </xf>
    <xf numFmtId="38" fontId="5" fillId="0" borderId="73" xfId="17" applyFont="1" applyBorder="1" applyAlignment="1">
      <alignment vertical="center"/>
    </xf>
    <xf numFmtId="38" fontId="5" fillId="0" borderId="74" xfId="17" applyFont="1" applyBorder="1" applyAlignment="1">
      <alignment vertical="center"/>
    </xf>
    <xf numFmtId="177" fontId="5" fillId="2" borderId="75" xfId="17" applyNumberFormat="1" applyFont="1" applyFill="1" applyBorder="1" applyAlignment="1">
      <alignment vertical="center"/>
    </xf>
    <xf numFmtId="176" fontId="5" fillId="0" borderId="76" xfId="0" applyNumberFormat="1" applyFont="1" applyBorder="1" applyAlignment="1">
      <alignment vertical="center"/>
    </xf>
    <xf numFmtId="176" fontId="5" fillId="0" borderId="77" xfId="0" applyNumberFormat="1" applyFont="1" applyBorder="1" applyAlignment="1">
      <alignment vertical="center"/>
    </xf>
    <xf numFmtId="38" fontId="5" fillId="2" borderId="78" xfId="0" applyNumberFormat="1" applyFont="1" applyFill="1" applyBorder="1" applyAlignment="1">
      <alignment horizontal="right" vertical="center"/>
    </xf>
    <xf numFmtId="38" fontId="5" fillId="2" borderId="79" xfId="17" applyFont="1" applyFill="1" applyBorder="1" applyAlignment="1">
      <alignment vertical="center"/>
    </xf>
    <xf numFmtId="176" fontId="5" fillId="2" borderId="80" xfId="0" applyNumberFormat="1" applyFont="1" applyFill="1" applyBorder="1" applyAlignment="1">
      <alignment horizontal="right" vertical="center"/>
    </xf>
    <xf numFmtId="176" fontId="5" fillId="2" borderId="81" xfId="0" applyNumberFormat="1" applyFont="1" applyFill="1" applyBorder="1" applyAlignment="1">
      <alignment vertical="center"/>
    </xf>
    <xf numFmtId="177" fontId="5" fillId="2" borderId="81" xfId="17" applyNumberFormat="1" applyFont="1" applyFill="1" applyBorder="1" applyAlignment="1">
      <alignment vertical="center"/>
    </xf>
    <xf numFmtId="0" fontId="9" fillId="0" borderId="0" xfId="0" applyFont="1" applyFill="1" applyAlignment="1">
      <alignment vertical="center"/>
    </xf>
    <xf numFmtId="0" fontId="5" fillId="2" borderId="28" xfId="0" applyFont="1" applyFill="1" applyBorder="1" applyAlignment="1">
      <alignment horizontal="center" vertical="center" shrinkToFit="1"/>
    </xf>
    <xf numFmtId="0" fontId="5" fillId="0" borderId="82" xfId="0" applyFont="1" applyFill="1" applyBorder="1" applyAlignment="1">
      <alignment horizontal="center" vertical="center"/>
    </xf>
    <xf numFmtId="0" fontId="9" fillId="0" borderId="1" xfId="0" applyFont="1" applyBorder="1" applyAlignment="1">
      <alignment horizontal="center" vertical="center" wrapText="1"/>
    </xf>
    <xf numFmtId="38" fontId="5" fillId="0" borderId="53" xfId="17" applyFont="1" applyFill="1" applyBorder="1" applyAlignment="1">
      <alignment vertical="center" shrinkToFit="1"/>
    </xf>
    <xf numFmtId="38" fontId="5" fillId="0" borderId="14" xfId="17" applyFont="1" applyFill="1" applyBorder="1" applyAlignment="1">
      <alignment vertical="center" shrinkToFit="1"/>
    </xf>
    <xf numFmtId="38" fontId="5" fillId="0" borderId="15" xfId="17" applyFont="1" applyFill="1" applyBorder="1" applyAlignment="1">
      <alignment vertical="center" shrinkToFit="1"/>
    </xf>
    <xf numFmtId="0" fontId="8" fillId="2" borderId="32" xfId="0" applyFont="1" applyFill="1" applyBorder="1" applyAlignment="1">
      <alignment horizontal="center" vertical="center" shrinkToFit="1"/>
    </xf>
    <xf numFmtId="0" fontId="8" fillId="2" borderId="83" xfId="0" applyFont="1" applyFill="1" applyBorder="1" applyAlignment="1">
      <alignment horizontal="center" vertical="center" shrinkToFit="1"/>
    </xf>
    <xf numFmtId="0" fontId="8" fillId="2" borderId="84" xfId="0" applyFont="1" applyFill="1" applyBorder="1" applyAlignment="1">
      <alignment horizontal="center" vertical="center" shrinkToFit="1"/>
    </xf>
    <xf numFmtId="0" fontId="9" fillId="0" borderId="1" xfId="0" applyFont="1" applyFill="1" applyBorder="1" applyAlignment="1">
      <alignment horizontal="center" vertical="center"/>
    </xf>
    <xf numFmtId="0" fontId="9" fillId="0" borderId="85" xfId="0" applyFont="1" applyBorder="1" applyAlignment="1">
      <alignment horizontal="center" vertical="center" wrapText="1"/>
    </xf>
    <xf numFmtId="0" fontId="9" fillId="0" borderId="2" xfId="0" applyFont="1" applyBorder="1" applyAlignment="1">
      <alignment horizontal="center" vertical="center" shrinkToFit="1"/>
    </xf>
    <xf numFmtId="38" fontId="5" fillId="0" borderId="14" xfId="17" applyNumberFormat="1" applyFont="1" applyBorder="1" applyAlignment="1">
      <alignment vertical="center" shrinkToFit="1"/>
    </xf>
    <xf numFmtId="38" fontId="5" fillId="0" borderId="15" xfId="17" applyNumberFormat="1" applyFont="1" applyBorder="1" applyAlignment="1">
      <alignment vertical="center" shrinkToFit="1"/>
    </xf>
    <xf numFmtId="38" fontId="5" fillId="0" borderId="58" xfId="17" applyFont="1" applyBorder="1" applyAlignment="1">
      <alignment horizontal="right" vertical="center" shrinkToFit="1"/>
    </xf>
    <xf numFmtId="177" fontId="5" fillId="0" borderId="86" xfId="17" applyNumberFormat="1" applyFont="1" applyBorder="1" applyAlignment="1">
      <alignment vertical="center" shrinkToFit="1"/>
    </xf>
    <xf numFmtId="0" fontId="5" fillId="0" borderId="16" xfId="0" applyFont="1" applyBorder="1" applyAlignment="1">
      <alignment horizontal="center" vertical="center" shrinkToFit="1"/>
    </xf>
    <xf numFmtId="0" fontId="5" fillId="2" borderId="87" xfId="0" applyFont="1" applyFill="1" applyBorder="1" applyAlignment="1">
      <alignment horizontal="center" vertical="center" shrinkToFit="1"/>
    </xf>
    <xf numFmtId="0" fontId="5" fillId="0" borderId="88"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2" borderId="35" xfId="0" applyFont="1" applyFill="1" applyBorder="1" applyAlignment="1">
      <alignment horizontal="center" vertical="center" shrinkToFit="1"/>
    </xf>
    <xf numFmtId="0" fontId="5" fillId="2" borderId="89" xfId="0" applyFont="1" applyFill="1" applyBorder="1" applyAlignment="1">
      <alignment horizontal="center" vertical="center" shrinkToFit="1"/>
    </xf>
    <xf numFmtId="0" fontId="8" fillId="2" borderId="38" xfId="0" applyFont="1" applyFill="1" applyBorder="1" applyAlignment="1">
      <alignment horizontal="center" vertical="center" shrinkToFit="1"/>
    </xf>
    <xf numFmtId="0" fontId="8" fillId="2" borderId="75" xfId="0" applyFont="1" applyFill="1" applyBorder="1" applyAlignment="1">
      <alignment horizontal="center" vertical="center" shrinkToFit="1"/>
    </xf>
    <xf numFmtId="177" fontId="5" fillId="0" borderId="53" xfId="17" applyNumberFormat="1" applyFont="1" applyFill="1" applyBorder="1" applyAlignment="1">
      <alignment vertical="center" shrinkToFit="1"/>
    </xf>
    <xf numFmtId="177" fontId="5" fillId="0" borderId="14" xfId="17" applyNumberFormat="1" applyFont="1" applyFill="1" applyBorder="1" applyAlignment="1">
      <alignment vertical="center" shrinkToFit="1"/>
    </xf>
    <xf numFmtId="177" fontId="5" fillId="0" borderId="14" xfId="17" applyNumberFormat="1" applyFont="1" applyBorder="1" applyAlignment="1">
      <alignment vertical="center" shrinkToFit="1"/>
    </xf>
    <xf numFmtId="177" fontId="5" fillId="0" borderId="62" xfId="17" applyNumberFormat="1" applyFont="1" applyBorder="1" applyAlignment="1">
      <alignment vertical="center"/>
    </xf>
    <xf numFmtId="38" fontId="5" fillId="0" borderId="90" xfId="17" applyFont="1" applyBorder="1" applyAlignment="1">
      <alignment vertical="center"/>
    </xf>
    <xf numFmtId="0" fontId="5" fillId="2" borderId="87" xfId="0" applyFont="1" applyFill="1" applyBorder="1" applyAlignment="1">
      <alignment horizontal="center" vertical="center"/>
    </xf>
    <xf numFmtId="38" fontId="5" fillId="0" borderId="56" xfId="17" applyFont="1" applyBorder="1" applyAlignment="1">
      <alignment vertical="center"/>
    </xf>
    <xf numFmtId="0" fontId="9" fillId="0" borderId="0" xfId="0" applyFont="1" applyAlignment="1">
      <alignment horizontal="right" vertical="center"/>
    </xf>
    <xf numFmtId="0" fontId="5" fillId="2" borderId="28" xfId="0" applyFont="1" applyFill="1" applyBorder="1" applyAlignment="1">
      <alignment horizontal="center" vertical="center"/>
    </xf>
    <xf numFmtId="0" fontId="5" fillId="0" borderId="3"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85" xfId="0" applyFont="1" applyBorder="1" applyAlignment="1">
      <alignment horizontal="center" vertical="center" shrinkToFit="1"/>
    </xf>
    <xf numFmtId="38" fontId="5" fillId="0" borderId="91" xfId="17" applyFont="1" applyBorder="1" applyAlignment="1">
      <alignment vertical="center" shrinkToFit="1"/>
    </xf>
    <xf numFmtId="38" fontId="5" fillId="0" borderId="12" xfId="17" applyFont="1" applyBorder="1" applyAlignment="1">
      <alignment vertical="center" shrinkToFit="1"/>
    </xf>
    <xf numFmtId="0" fontId="5" fillId="2" borderId="35" xfId="0" applyFont="1" applyFill="1" applyBorder="1" applyAlignment="1">
      <alignment horizontal="center" vertical="center"/>
    </xf>
    <xf numFmtId="38" fontId="5" fillId="0" borderId="39" xfId="17" applyFont="1" applyBorder="1" applyAlignment="1">
      <alignment vertical="center" shrinkToFit="1"/>
    </xf>
    <xf numFmtId="38" fontId="5" fillId="0" borderId="19" xfId="17" applyFont="1" applyBorder="1" applyAlignment="1">
      <alignment vertical="center" shrinkToFit="1"/>
    </xf>
    <xf numFmtId="38" fontId="5" fillId="0" borderId="45" xfId="17" applyFont="1" applyBorder="1" applyAlignment="1">
      <alignment vertical="center" shrinkToFit="1"/>
    </xf>
    <xf numFmtId="38" fontId="5" fillId="0" borderId="91" xfId="17" applyFont="1" applyBorder="1" applyAlignment="1">
      <alignment horizontal="center" vertical="center" shrinkToFit="1"/>
    </xf>
    <xf numFmtId="38" fontId="5" fillId="0" borderId="12" xfId="17" applyFont="1" applyBorder="1" applyAlignment="1">
      <alignment horizontal="center" vertical="center" shrinkToFit="1"/>
    </xf>
    <xf numFmtId="38" fontId="5" fillId="0" borderId="39" xfId="17" applyFont="1" applyBorder="1" applyAlignment="1">
      <alignment horizontal="center" vertical="center" shrinkToFit="1"/>
    </xf>
    <xf numFmtId="38" fontId="5" fillId="0" borderId="76" xfId="17" applyFont="1" applyBorder="1" applyAlignment="1">
      <alignment horizontal="center" vertical="center" shrinkToFit="1"/>
    </xf>
    <xf numFmtId="38" fontId="5" fillId="0" borderId="19" xfId="17" applyFont="1" applyBorder="1" applyAlignment="1">
      <alignment horizontal="center" vertical="center" shrinkToFit="1"/>
    </xf>
    <xf numFmtId="38" fontId="5" fillId="0" borderId="14" xfId="17" applyFont="1" applyBorder="1" applyAlignment="1">
      <alignment horizontal="center" vertical="center" shrinkToFit="1"/>
    </xf>
    <xf numFmtId="38" fontId="5" fillId="0" borderId="45" xfId="17" applyFont="1" applyBorder="1" applyAlignment="1">
      <alignment horizontal="center" vertical="center" shrinkToFit="1"/>
    </xf>
    <xf numFmtId="38" fontId="5" fillId="0" borderId="77" xfId="17" applyFont="1" applyBorder="1" applyAlignment="1">
      <alignment horizontal="center" vertical="center" shrinkToFit="1"/>
    </xf>
    <xf numFmtId="0" fontId="5" fillId="2" borderId="89" xfId="0" applyFont="1" applyFill="1" applyBorder="1" applyAlignment="1">
      <alignment horizontal="center" vertical="center"/>
    </xf>
    <xf numFmtId="38" fontId="5" fillId="0" borderId="76" xfId="17" applyFont="1" applyBorder="1" applyAlignment="1">
      <alignment vertical="center" shrinkToFit="1"/>
    </xf>
    <xf numFmtId="38" fontId="5" fillId="0" borderId="14" xfId="17" applyFont="1" applyBorder="1" applyAlignment="1">
      <alignment vertical="center" shrinkToFit="1"/>
    </xf>
    <xf numFmtId="38" fontId="5" fillId="0" borderId="77" xfId="17" applyFont="1" applyBorder="1" applyAlignment="1">
      <alignment vertical="center" shrinkToFit="1"/>
    </xf>
    <xf numFmtId="0" fontId="5" fillId="2" borderId="92" xfId="0" applyFont="1" applyFill="1" applyBorder="1" applyAlignment="1">
      <alignment horizontal="center" vertical="center" shrinkToFit="1"/>
    </xf>
    <xf numFmtId="0" fontId="7" fillId="2" borderId="80" xfId="0" applyFont="1" applyFill="1" applyBorder="1" applyAlignment="1">
      <alignment horizontal="center" vertical="center" wrapText="1" shrinkToFit="1"/>
    </xf>
    <xf numFmtId="184" fontId="5" fillId="0" borderId="39" xfId="17" applyNumberFormat="1" applyFont="1" applyBorder="1" applyAlignment="1">
      <alignment vertical="center" shrinkToFit="1"/>
    </xf>
    <xf numFmtId="184" fontId="5" fillId="0" borderId="62" xfId="17" applyNumberFormat="1" applyFont="1" applyBorder="1" applyAlignment="1">
      <alignment vertical="center" shrinkToFit="1"/>
    </xf>
    <xf numFmtId="184" fontId="5" fillId="0" borderId="19" xfId="17" applyNumberFormat="1" applyFont="1" applyBorder="1" applyAlignment="1">
      <alignment vertical="center" shrinkToFit="1"/>
    </xf>
    <xf numFmtId="184" fontId="5" fillId="0" borderId="10" xfId="17" applyNumberFormat="1" applyFont="1" applyBorder="1" applyAlignment="1">
      <alignment vertical="center" shrinkToFit="1"/>
    </xf>
    <xf numFmtId="186" fontId="5" fillId="0" borderId="90" xfId="17" applyNumberFormat="1" applyFont="1" applyBorder="1" applyAlignment="1">
      <alignment vertical="center" shrinkToFit="1"/>
    </xf>
    <xf numFmtId="186" fontId="5" fillId="0" borderId="11" xfId="17" applyNumberFormat="1" applyFont="1" applyBorder="1" applyAlignment="1">
      <alignment vertical="center" shrinkToFit="1"/>
    </xf>
    <xf numFmtId="0" fontId="9" fillId="0" borderId="93" xfId="0" applyFont="1" applyFill="1" applyBorder="1" applyAlignment="1">
      <alignment horizontal="center" vertical="center" shrinkToFit="1"/>
    </xf>
    <xf numFmtId="0" fontId="9" fillId="0" borderId="94" xfId="0" applyFont="1" applyFill="1" applyBorder="1" applyAlignment="1">
      <alignment horizontal="right" vertical="center" shrinkToFit="1"/>
    </xf>
    <xf numFmtId="0" fontId="9" fillId="0" borderId="65" xfId="0" applyFont="1" applyFill="1" applyBorder="1" applyAlignment="1">
      <alignment horizontal="right" vertical="center" shrinkToFit="1"/>
    </xf>
    <xf numFmtId="0" fontId="9" fillId="0" borderId="95" xfId="0" applyFont="1" applyFill="1" applyBorder="1" applyAlignment="1">
      <alignment horizontal="right" vertical="center" shrinkToFit="1"/>
    </xf>
    <xf numFmtId="0" fontId="9" fillId="0" borderId="96" xfId="0" applyFont="1" applyFill="1" applyBorder="1" applyAlignment="1">
      <alignment horizontal="right" vertical="center" shrinkToFit="1"/>
    </xf>
    <xf numFmtId="0" fontId="9" fillId="0" borderId="97" xfId="0" applyFont="1" applyFill="1" applyBorder="1" applyAlignment="1">
      <alignment horizontal="right" vertical="center" wrapText="1" shrinkToFit="1"/>
    </xf>
    <xf numFmtId="38" fontId="5" fillId="2" borderId="98" xfId="17" applyFont="1" applyFill="1" applyBorder="1" applyAlignment="1">
      <alignment horizontal="center" vertical="center"/>
    </xf>
    <xf numFmtId="38" fontId="5" fillId="2" borderId="99" xfId="17" applyFont="1" applyFill="1" applyBorder="1" applyAlignment="1">
      <alignment horizontal="center" vertical="center"/>
    </xf>
    <xf numFmtId="0" fontId="5" fillId="0" borderId="1" xfId="0" applyFont="1" applyBorder="1" applyAlignment="1">
      <alignment vertical="center" shrinkToFit="1"/>
    </xf>
    <xf numFmtId="0" fontId="5" fillId="0" borderId="2" xfId="0" applyFont="1" applyBorder="1" applyAlignment="1">
      <alignment vertical="center" shrinkToFit="1"/>
    </xf>
    <xf numFmtId="0" fontId="5" fillId="0" borderId="0" xfId="0" applyFont="1" applyAlignment="1">
      <alignment horizontal="left" vertical="center"/>
    </xf>
    <xf numFmtId="0" fontId="8" fillId="2" borderId="100" xfId="0" applyFont="1" applyFill="1" applyBorder="1" applyAlignment="1">
      <alignment horizontal="center" vertical="center" shrinkToFit="1"/>
    </xf>
    <xf numFmtId="0" fontId="5" fillId="0" borderId="101" xfId="0" applyFont="1" applyBorder="1" applyAlignment="1">
      <alignment horizontal="center" vertical="center" shrinkToFit="1"/>
    </xf>
    <xf numFmtId="0" fontId="5" fillId="0" borderId="76" xfId="0" applyFont="1" applyBorder="1" applyAlignment="1">
      <alignment vertical="center" shrinkToFit="1"/>
    </xf>
    <xf numFmtId="0" fontId="5" fillId="2" borderId="30" xfId="0" applyFont="1" applyFill="1" applyBorder="1" applyAlignment="1">
      <alignment horizontal="center" vertical="center" shrinkToFit="1"/>
    </xf>
    <xf numFmtId="0" fontId="5" fillId="0" borderId="72" xfId="0" applyFont="1" applyBorder="1" applyAlignment="1">
      <alignment vertical="center" shrinkToFit="1"/>
    </xf>
    <xf numFmtId="0" fontId="5" fillId="0" borderId="91" xfId="0" applyFont="1" applyBorder="1" applyAlignment="1">
      <alignment vertical="center" shrinkToFit="1"/>
    </xf>
    <xf numFmtId="0" fontId="5" fillId="2" borderId="102" xfId="0" applyFont="1" applyFill="1" applyBorder="1" applyAlignment="1">
      <alignment horizontal="center" vertical="center" shrinkToFit="1"/>
    </xf>
    <xf numFmtId="0" fontId="5" fillId="2" borderId="83" xfId="0" applyFont="1" applyFill="1" applyBorder="1" applyAlignment="1">
      <alignment horizontal="center" vertical="center" shrinkToFit="1"/>
    </xf>
    <xf numFmtId="0" fontId="9" fillId="0" borderId="0" xfId="22" applyFont="1" applyAlignment="1">
      <alignment horizontal="right" vertical="center"/>
      <protection/>
    </xf>
    <xf numFmtId="0" fontId="5" fillId="2" borderId="103" xfId="0" applyFont="1" applyFill="1" applyBorder="1" applyAlignment="1">
      <alignment horizontal="center" vertical="center"/>
    </xf>
    <xf numFmtId="0" fontId="8" fillId="2" borderId="104" xfId="0" applyFont="1" applyFill="1" applyBorder="1" applyAlignment="1">
      <alignment horizontal="center" vertical="center"/>
    </xf>
    <xf numFmtId="38" fontId="5" fillId="0" borderId="105" xfId="17" applyNumberFormat="1" applyFont="1" applyFill="1" applyBorder="1" applyAlignment="1">
      <alignment vertical="center" shrinkToFit="1"/>
    </xf>
    <xf numFmtId="38" fontId="5" fillId="0" borderId="55" xfId="17" applyNumberFormat="1" applyFont="1" applyFill="1" applyBorder="1" applyAlignment="1">
      <alignment vertical="center" shrinkToFit="1"/>
    </xf>
    <xf numFmtId="38" fontId="5" fillId="0" borderId="55" xfId="17" applyFont="1" applyFill="1" applyBorder="1" applyAlignment="1">
      <alignment horizontal="right" vertical="center" shrinkToFit="1"/>
    </xf>
    <xf numFmtId="38" fontId="5" fillId="0" borderId="55" xfId="17" applyNumberFormat="1" applyFont="1" applyBorder="1" applyAlignment="1">
      <alignment vertical="center" shrinkToFit="1"/>
    </xf>
    <xf numFmtId="38" fontId="5" fillId="0" borderId="106" xfId="17" applyNumberFormat="1" applyFont="1" applyBorder="1" applyAlignment="1">
      <alignment vertical="center" shrinkToFit="1"/>
    </xf>
    <xf numFmtId="38" fontId="5" fillId="0" borderId="59" xfId="17" applyNumberFormat="1" applyFont="1" applyBorder="1" applyAlignment="1">
      <alignment horizontal="right" vertical="center" shrinkToFit="1"/>
    </xf>
    <xf numFmtId="38" fontId="5" fillId="0" borderId="45" xfId="17" applyFont="1" applyFill="1" applyBorder="1" applyAlignment="1">
      <alignment vertical="center" shrinkToFit="1"/>
    </xf>
    <xf numFmtId="0" fontId="8" fillId="2" borderId="31" xfId="0" applyFont="1" applyFill="1" applyBorder="1" applyAlignment="1">
      <alignment horizontal="center" vertical="center" shrinkToFit="1"/>
    </xf>
    <xf numFmtId="0" fontId="5" fillId="2" borderId="28" xfId="0" applyFont="1" applyFill="1" applyBorder="1" applyAlignment="1">
      <alignment vertical="center"/>
    </xf>
    <xf numFmtId="0" fontId="5" fillId="2" borderId="35" xfId="0" applyFont="1" applyFill="1" applyBorder="1" applyAlignment="1">
      <alignment vertical="center" shrinkToFit="1"/>
    </xf>
    <xf numFmtId="0" fontId="5" fillId="2" borderId="87" xfId="0" applyFont="1" applyFill="1" applyBorder="1" applyAlignment="1">
      <alignment vertical="center" shrinkToFit="1"/>
    </xf>
    <xf numFmtId="0" fontId="5" fillId="0" borderId="3" xfId="0" applyFont="1" applyBorder="1" applyAlignment="1">
      <alignment vertical="center"/>
    </xf>
    <xf numFmtId="38" fontId="5" fillId="0" borderId="62" xfId="17" applyFont="1" applyBorder="1" applyAlignment="1">
      <alignment vertical="center"/>
    </xf>
    <xf numFmtId="0" fontId="5" fillId="0" borderId="1" xfId="0" applyFont="1" applyBorder="1" applyAlignment="1">
      <alignment vertical="center"/>
    </xf>
    <xf numFmtId="177" fontId="5" fillId="0" borderId="19" xfId="17" applyNumberFormat="1" applyFont="1" applyBorder="1" applyAlignment="1">
      <alignment vertical="center"/>
    </xf>
    <xf numFmtId="0" fontId="5" fillId="0" borderId="2" xfId="0" applyFont="1" applyBorder="1" applyAlignment="1">
      <alignment vertical="center"/>
    </xf>
    <xf numFmtId="177" fontId="5" fillId="0" borderId="60" xfId="17" applyNumberFormat="1" applyFont="1" applyBorder="1" applyAlignment="1">
      <alignment vertical="center"/>
    </xf>
    <xf numFmtId="177" fontId="5" fillId="0" borderId="39" xfId="17" applyNumberFormat="1" applyFont="1" applyBorder="1" applyAlignment="1">
      <alignment vertical="center"/>
    </xf>
    <xf numFmtId="38" fontId="5" fillId="0" borderId="19" xfId="17" applyFont="1" applyBorder="1" applyAlignment="1">
      <alignment horizontal="right" vertical="center"/>
    </xf>
    <xf numFmtId="38" fontId="5" fillId="0" borderId="60" xfId="17" applyFont="1" applyBorder="1" applyAlignment="1">
      <alignment horizontal="right" vertical="center"/>
    </xf>
    <xf numFmtId="38" fontId="5" fillId="0" borderId="10" xfId="17" applyFont="1" applyBorder="1" applyAlignment="1">
      <alignment horizontal="right" vertical="center"/>
    </xf>
    <xf numFmtId="38" fontId="5" fillId="0" borderId="58" xfId="17" applyFont="1" applyBorder="1" applyAlignment="1">
      <alignment horizontal="right" vertical="center"/>
    </xf>
    <xf numFmtId="38" fontId="5" fillId="0" borderId="5" xfId="17" applyFont="1" applyBorder="1" applyAlignment="1">
      <alignment vertical="center"/>
    </xf>
    <xf numFmtId="0" fontId="7" fillId="0" borderId="0" xfId="0" applyFont="1" applyAlignment="1">
      <alignment horizontal="right" vertical="center"/>
    </xf>
    <xf numFmtId="0" fontId="5" fillId="0" borderId="61" xfId="0" applyFont="1" applyBorder="1" applyAlignment="1">
      <alignment vertical="center" shrinkToFit="1"/>
    </xf>
    <xf numFmtId="38" fontId="5" fillId="0" borderId="0" xfId="0" applyNumberFormat="1" applyFont="1" applyAlignment="1">
      <alignment vertical="center"/>
    </xf>
    <xf numFmtId="0" fontId="5" fillId="0" borderId="8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8" fillId="2" borderId="107" xfId="0" applyFont="1" applyFill="1" applyBorder="1" applyAlignment="1">
      <alignment horizontal="center" vertical="center" shrinkToFit="1"/>
    </xf>
    <xf numFmtId="0" fontId="5" fillId="2" borderId="108"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109" xfId="0" applyFont="1" applyFill="1" applyBorder="1" applyAlignment="1">
      <alignment horizontal="center" vertical="center" shrinkToFit="1"/>
    </xf>
    <xf numFmtId="2" fontId="5" fillId="0" borderId="55" xfId="0" applyNumberFormat="1" applyFont="1" applyBorder="1" applyAlignment="1">
      <alignment vertical="center" shrinkToFit="1"/>
    </xf>
    <xf numFmtId="38" fontId="5" fillId="0" borderId="42" xfId="17" applyFont="1" applyBorder="1" applyAlignment="1">
      <alignment vertical="center" shrinkToFit="1"/>
    </xf>
    <xf numFmtId="0" fontId="0" fillId="0" borderId="0" xfId="0" applyAlignment="1">
      <alignment vertical="center"/>
    </xf>
    <xf numFmtId="0" fontId="0" fillId="0" borderId="0" xfId="0" applyAlignment="1">
      <alignment horizontal="right" vertical="center"/>
    </xf>
    <xf numFmtId="0" fontId="5" fillId="0" borderId="73" xfId="0" applyFont="1" applyBorder="1" applyAlignment="1">
      <alignment vertical="center" shrinkToFit="1"/>
    </xf>
    <xf numFmtId="0" fontId="5" fillId="0" borderId="14" xfId="0" applyFont="1" applyBorder="1" applyAlignment="1">
      <alignment vertical="center" shrinkToFit="1"/>
    </xf>
    <xf numFmtId="0" fontId="5" fillId="0" borderId="56" xfId="0" applyFont="1" applyBorder="1" applyAlignment="1">
      <alignment vertical="center" shrinkToFit="1"/>
    </xf>
    <xf numFmtId="0" fontId="5" fillId="0" borderId="12" xfId="0" applyFont="1" applyBorder="1" applyAlignment="1">
      <alignment vertical="center" shrinkToFit="1"/>
    </xf>
    <xf numFmtId="38" fontId="5" fillId="0" borderId="110" xfId="17" applyFont="1" applyBorder="1" applyAlignment="1">
      <alignment vertical="center" shrinkToFit="1"/>
    </xf>
    <xf numFmtId="38" fontId="5" fillId="0" borderId="111" xfId="17" applyFont="1" applyBorder="1" applyAlignment="1">
      <alignment vertical="center"/>
    </xf>
    <xf numFmtId="0" fontId="5" fillId="0" borderId="45" xfId="0" applyFont="1" applyBorder="1" applyAlignment="1">
      <alignment vertical="center"/>
    </xf>
    <xf numFmtId="0" fontId="5" fillId="0" borderId="64" xfId="0" applyFont="1" applyBorder="1" applyAlignment="1">
      <alignment vertical="center"/>
    </xf>
    <xf numFmtId="0" fontId="5" fillId="0" borderId="77" xfId="0" applyFont="1" applyBorder="1" applyAlignment="1">
      <alignment vertical="center"/>
    </xf>
    <xf numFmtId="0" fontId="5" fillId="0" borderId="112" xfId="0" applyFont="1" applyBorder="1" applyAlignment="1">
      <alignment vertical="center"/>
    </xf>
    <xf numFmtId="38" fontId="5" fillId="0" borderId="64" xfId="17" applyFont="1" applyFill="1" applyBorder="1" applyAlignment="1">
      <alignment vertical="center" shrinkToFit="1"/>
    </xf>
    <xf numFmtId="177" fontId="5" fillId="0" borderId="77" xfId="17" applyNumberFormat="1" applyFont="1" applyBorder="1" applyAlignment="1">
      <alignment vertical="center" shrinkToFit="1"/>
    </xf>
    <xf numFmtId="38" fontId="5" fillId="0" borderId="57" xfId="17" applyFont="1" applyBorder="1" applyAlignment="1">
      <alignment vertical="center"/>
    </xf>
    <xf numFmtId="177" fontId="5" fillId="0" borderId="64" xfId="17" applyNumberFormat="1" applyFont="1" applyBorder="1" applyAlignment="1">
      <alignment vertical="center"/>
    </xf>
    <xf numFmtId="38" fontId="5" fillId="0" borderId="86" xfId="17" applyFont="1" applyBorder="1" applyAlignment="1">
      <alignment vertical="center"/>
    </xf>
    <xf numFmtId="0" fontId="5" fillId="2" borderId="7" xfId="0" applyFont="1" applyFill="1" applyBorder="1" applyAlignment="1">
      <alignment vertical="center" shrinkToFit="1"/>
    </xf>
    <xf numFmtId="38" fontId="5" fillId="0" borderId="4" xfId="17" applyFont="1" applyBorder="1" applyAlignment="1">
      <alignment vertical="center"/>
    </xf>
    <xf numFmtId="177" fontId="5" fillId="0" borderId="6" xfId="17" applyNumberFormat="1" applyFont="1" applyBorder="1" applyAlignment="1">
      <alignment vertical="center"/>
    </xf>
    <xf numFmtId="177" fontId="5" fillId="0" borderId="4" xfId="17" applyNumberFormat="1" applyFont="1" applyBorder="1" applyAlignment="1">
      <alignment vertical="center"/>
    </xf>
    <xf numFmtId="38" fontId="5" fillId="0" borderId="64" xfId="17" applyFont="1" applyBorder="1" applyAlignment="1">
      <alignment vertical="center"/>
    </xf>
    <xf numFmtId="38" fontId="5" fillId="0" borderId="106" xfId="17" applyFont="1" applyBorder="1" applyAlignment="1">
      <alignment vertical="center"/>
    </xf>
    <xf numFmtId="38" fontId="5" fillId="0" borderId="112" xfId="17" applyFont="1" applyBorder="1" applyAlignment="1">
      <alignment vertical="center" shrinkToFit="1"/>
    </xf>
    <xf numFmtId="38" fontId="5" fillId="0" borderId="112" xfId="17" applyFont="1" applyBorder="1" applyAlignment="1">
      <alignment horizontal="center" vertical="center" shrinkToFit="1"/>
    </xf>
    <xf numFmtId="184" fontId="5" fillId="0" borderId="45" xfId="17" applyNumberFormat="1" applyFont="1" applyBorder="1" applyAlignment="1">
      <alignment vertical="center" shrinkToFit="1"/>
    </xf>
    <xf numFmtId="184" fontId="5" fillId="0" borderId="64" xfId="17" applyNumberFormat="1" applyFont="1" applyBorder="1" applyAlignment="1">
      <alignment vertical="center" shrinkToFit="1"/>
    </xf>
    <xf numFmtId="186" fontId="5" fillId="0" borderId="86" xfId="17" applyNumberFormat="1" applyFont="1" applyBorder="1" applyAlignment="1">
      <alignment vertical="center" shrinkToFit="1"/>
    </xf>
    <xf numFmtId="0" fontId="5" fillId="0" borderId="59" xfId="0" applyFont="1" applyBorder="1" applyAlignment="1">
      <alignment vertical="center" shrinkToFit="1"/>
    </xf>
    <xf numFmtId="38" fontId="5" fillId="0" borderId="57" xfId="17" applyFont="1" applyBorder="1" applyAlignment="1">
      <alignment vertical="center" shrinkToFit="1"/>
    </xf>
    <xf numFmtId="2" fontId="5" fillId="0" borderId="106" xfId="0" applyNumberFormat="1" applyFont="1" applyBorder="1" applyAlignment="1">
      <alignment vertical="center" shrinkToFit="1"/>
    </xf>
    <xf numFmtId="38" fontId="5" fillId="0" borderId="113" xfId="17" applyFont="1" applyBorder="1" applyAlignment="1">
      <alignment vertical="center" shrinkToFit="1"/>
    </xf>
    <xf numFmtId="38" fontId="5" fillId="0" borderId="46" xfId="17" applyFont="1" applyBorder="1" applyAlignment="1">
      <alignment vertical="center" shrinkToFit="1"/>
    </xf>
    <xf numFmtId="38" fontId="5" fillId="0" borderId="86" xfId="17" applyFont="1" applyBorder="1" applyAlignment="1">
      <alignment vertical="center" shrinkToFit="1"/>
    </xf>
    <xf numFmtId="38" fontId="4" fillId="0" borderId="64" xfId="17" applyFont="1" applyBorder="1" applyAlignment="1">
      <alignment vertical="center" shrinkToFit="1"/>
    </xf>
    <xf numFmtId="38" fontId="4" fillId="0" borderId="86" xfId="17" applyFont="1" applyBorder="1" applyAlignment="1">
      <alignment vertical="center" shrinkToFit="1"/>
    </xf>
    <xf numFmtId="38" fontId="4" fillId="0" borderId="112" xfId="17" applyFont="1" applyBorder="1" applyAlignment="1">
      <alignment vertical="center" shrinkToFit="1"/>
    </xf>
    <xf numFmtId="0" fontId="5" fillId="0" borderId="74" xfId="0" applyFont="1" applyBorder="1" applyAlignment="1">
      <alignment vertical="center" shrinkToFit="1"/>
    </xf>
    <xf numFmtId="0" fontId="5" fillId="0" borderId="77" xfId="0" applyFont="1" applyBorder="1" applyAlignment="1">
      <alignment vertical="center" shrinkToFit="1"/>
    </xf>
    <xf numFmtId="0" fontId="5" fillId="0" borderId="57" xfId="0" applyFont="1" applyBorder="1" applyAlignment="1">
      <alignment vertical="center" shrinkToFit="1"/>
    </xf>
    <xf numFmtId="0" fontId="5" fillId="0" borderId="112" xfId="0" applyFont="1" applyBorder="1" applyAlignment="1">
      <alignment vertical="center" shrinkToFit="1"/>
    </xf>
    <xf numFmtId="38" fontId="10" fillId="2" borderId="114" xfId="17" applyFont="1" applyFill="1" applyBorder="1" applyAlignment="1">
      <alignment horizontal="distributed" vertical="center"/>
    </xf>
    <xf numFmtId="3" fontId="6" fillId="2" borderId="114" xfId="17" applyNumberFormat="1" applyFont="1" applyFill="1" applyBorder="1" applyAlignment="1">
      <alignment horizontal="center" vertical="center" shrinkToFit="1"/>
    </xf>
    <xf numFmtId="179" fontId="6" fillId="2" borderId="70" xfId="17" applyNumberFormat="1" applyFont="1" applyFill="1" applyBorder="1" applyAlignment="1">
      <alignment horizontal="center" vertical="center" shrinkToFit="1"/>
    </xf>
    <xf numFmtId="179" fontId="6" fillId="2" borderId="115" xfId="17" applyNumberFormat="1" applyFont="1" applyFill="1" applyBorder="1" applyAlignment="1">
      <alignment horizontal="center" vertical="center" shrinkToFit="1"/>
    </xf>
    <xf numFmtId="38" fontId="5" fillId="0" borderId="4" xfId="17" applyFont="1" applyBorder="1" applyAlignment="1">
      <alignment vertical="center" shrinkToFit="1"/>
    </xf>
    <xf numFmtId="38" fontId="5" fillId="0" borderId="5" xfId="17" applyFont="1" applyBorder="1" applyAlignment="1">
      <alignment vertical="center" shrinkToFit="1"/>
    </xf>
    <xf numFmtId="0" fontId="5" fillId="2" borderId="116" xfId="0" applyFont="1" applyFill="1" applyBorder="1" applyAlignment="1">
      <alignment horizontal="center" vertical="center"/>
    </xf>
    <xf numFmtId="0" fontId="5" fillId="2" borderId="117" xfId="0" applyFont="1" applyFill="1" applyBorder="1" applyAlignment="1">
      <alignment horizontal="center" vertical="center" shrinkToFit="1"/>
    </xf>
    <xf numFmtId="177" fontId="5" fillId="0" borderId="105" xfId="17" applyNumberFormat="1" applyFont="1" applyFill="1" applyBorder="1" applyAlignment="1">
      <alignment vertical="center" shrinkToFit="1"/>
    </xf>
    <xf numFmtId="177" fontId="5" fillId="0" borderId="55" xfId="17" applyNumberFormat="1" applyFont="1" applyFill="1" applyBorder="1" applyAlignment="1">
      <alignment vertical="center" shrinkToFit="1"/>
    </xf>
    <xf numFmtId="177" fontId="5" fillId="0" borderId="106" xfId="17" applyNumberFormat="1" applyFont="1" applyFill="1" applyBorder="1" applyAlignment="1">
      <alignment vertical="center" shrinkToFit="1"/>
    </xf>
    <xf numFmtId="38" fontId="5" fillId="0" borderId="118" xfId="17" applyFont="1" applyBorder="1" applyAlignment="1">
      <alignment vertical="center" shrinkToFit="1"/>
    </xf>
    <xf numFmtId="38" fontId="5" fillId="0" borderId="119" xfId="17" applyFont="1" applyBorder="1" applyAlignment="1">
      <alignment vertical="center" shrinkToFit="1"/>
    </xf>
    <xf numFmtId="38" fontId="5" fillId="0" borderId="120" xfId="17" applyFont="1" applyBorder="1" applyAlignment="1">
      <alignment vertical="center" shrinkToFit="1"/>
    </xf>
    <xf numFmtId="38" fontId="5" fillId="0" borderId="121" xfId="17" applyFont="1" applyBorder="1" applyAlignment="1">
      <alignment vertical="center" shrinkToFit="1"/>
    </xf>
    <xf numFmtId="0" fontId="8" fillId="0" borderId="93"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38" fontId="5" fillId="0" borderId="93" xfId="17" applyFont="1" applyFill="1" applyBorder="1" applyAlignment="1">
      <alignment vertical="center" shrinkToFit="1"/>
    </xf>
    <xf numFmtId="38" fontId="5" fillId="0" borderId="0" xfId="17" applyFont="1" applyFill="1" applyBorder="1" applyAlignment="1">
      <alignment vertical="center" shrinkToFit="1"/>
    </xf>
    <xf numFmtId="38" fontId="5" fillId="0" borderId="0" xfId="17" applyNumberFormat="1" applyFont="1" applyFill="1" applyBorder="1" applyAlignment="1">
      <alignment vertical="center" shrinkToFit="1"/>
    </xf>
    <xf numFmtId="38" fontId="5" fillId="0" borderId="0" xfId="17" applyFont="1" applyFill="1" applyBorder="1" applyAlignment="1">
      <alignment horizontal="right" vertical="center" shrinkToFit="1"/>
    </xf>
    <xf numFmtId="38" fontId="5" fillId="0" borderId="0" xfId="17" applyNumberFormat="1" applyFont="1" applyFill="1" applyBorder="1" applyAlignment="1">
      <alignment horizontal="right" vertical="center" shrinkToFit="1"/>
    </xf>
    <xf numFmtId="0" fontId="5" fillId="0" borderId="69" xfId="0" applyFont="1" applyFill="1" applyBorder="1" applyAlignment="1">
      <alignment horizontal="center" vertical="center"/>
    </xf>
    <xf numFmtId="38" fontId="5" fillId="0" borderId="122" xfId="17" applyFont="1" applyFill="1" applyBorder="1" applyAlignment="1">
      <alignment vertical="center"/>
    </xf>
    <xf numFmtId="0" fontId="5" fillId="0" borderId="60" xfId="0" applyFont="1" applyFill="1" applyBorder="1" applyAlignment="1">
      <alignment vertical="center"/>
    </xf>
    <xf numFmtId="0" fontId="5" fillId="0" borderId="58" xfId="0" applyFont="1" applyFill="1" applyBorder="1" applyAlignment="1">
      <alignment vertical="center"/>
    </xf>
    <xf numFmtId="0" fontId="5" fillId="0" borderId="15" xfId="0" applyFont="1" applyFill="1" applyBorder="1" applyAlignment="1">
      <alignment vertical="center"/>
    </xf>
    <xf numFmtId="0" fontId="5" fillId="0" borderId="123" xfId="0" applyFont="1" applyFill="1" applyBorder="1" applyAlignment="1">
      <alignment vertical="center"/>
    </xf>
    <xf numFmtId="0" fontId="5" fillId="2" borderId="79" xfId="0" applyFont="1" applyFill="1" applyBorder="1" applyAlignment="1">
      <alignment horizontal="centerContinuous" vertical="center"/>
    </xf>
    <xf numFmtId="0" fontId="5" fillId="2" borderId="84" xfId="0" applyFont="1" applyFill="1" applyBorder="1" applyAlignment="1">
      <alignment horizontal="centerContinuous" vertical="center"/>
    </xf>
    <xf numFmtId="38" fontId="5" fillId="0" borderId="124" xfId="17" applyFont="1" applyFill="1" applyBorder="1" applyAlignment="1">
      <alignment vertical="center"/>
    </xf>
    <xf numFmtId="38" fontId="5" fillId="0" borderId="125" xfId="17" applyFont="1" applyFill="1" applyBorder="1" applyAlignment="1">
      <alignment vertical="center"/>
    </xf>
    <xf numFmtId="38" fontId="5" fillId="0" borderId="126" xfId="17" applyFont="1" applyFill="1" applyBorder="1" applyAlignment="1">
      <alignment vertical="center"/>
    </xf>
    <xf numFmtId="38" fontId="5" fillId="0" borderId="127" xfId="17" applyFont="1" applyFill="1" applyBorder="1" applyAlignment="1">
      <alignment vertical="center"/>
    </xf>
    <xf numFmtId="176" fontId="5" fillId="0" borderId="90" xfId="0" applyNumberFormat="1" applyFont="1" applyFill="1" applyBorder="1" applyAlignment="1">
      <alignment vertical="center"/>
    </xf>
    <xf numFmtId="176" fontId="5" fillId="0" borderId="11" xfId="0" applyNumberFormat="1" applyFont="1" applyFill="1" applyBorder="1" applyAlignment="1">
      <alignment vertical="center"/>
    </xf>
    <xf numFmtId="176" fontId="5" fillId="0" borderId="86" xfId="0" applyNumberFormat="1" applyFont="1" applyFill="1" applyBorder="1" applyAlignment="1">
      <alignment vertical="center"/>
    </xf>
    <xf numFmtId="176" fontId="5" fillId="0" borderId="128" xfId="0" applyNumberFormat="1" applyFont="1" applyFill="1" applyBorder="1" applyAlignment="1">
      <alignment vertical="center"/>
    </xf>
    <xf numFmtId="38" fontId="5" fillId="0" borderId="129" xfId="17" applyFont="1" applyFill="1" applyBorder="1" applyAlignment="1">
      <alignment vertical="center" shrinkToFit="1"/>
    </xf>
    <xf numFmtId="0" fontId="5" fillId="2" borderId="80" xfId="0" applyFont="1" applyFill="1" applyBorder="1" applyAlignment="1">
      <alignment horizontal="center" vertical="center" shrinkToFit="1"/>
    </xf>
    <xf numFmtId="177" fontId="5" fillId="0" borderId="59" xfId="17" applyNumberFormat="1" applyFont="1" applyFill="1" applyBorder="1" applyAlignment="1">
      <alignment vertical="center" shrinkToFit="1"/>
    </xf>
    <xf numFmtId="177" fontId="5" fillId="0" borderId="15" xfId="17" applyNumberFormat="1" applyFont="1" applyFill="1" applyBorder="1" applyAlignment="1">
      <alignment vertical="center" shrinkToFit="1"/>
    </xf>
    <xf numFmtId="177" fontId="5" fillId="0" borderId="129" xfId="17" applyNumberFormat="1" applyFont="1" applyFill="1" applyBorder="1" applyAlignment="1">
      <alignment vertical="center" shrinkToFit="1"/>
    </xf>
    <xf numFmtId="0" fontId="5" fillId="0" borderId="69" xfId="0" applyFont="1" applyFill="1" applyBorder="1" applyAlignment="1">
      <alignment horizontal="center" vertical="center" shrinkToFit="1"/>
    </xf>
    <xf numFmtId="38" fontId="5" fillId="0" borderId="61" xfId="17" applyFont="1" applyFill="1" applyBorder="1" applyAlignment="1">
      <alignment vertical="center"/>
    </xf>
    <xf numFmtId="177" fontId="5" fillId="0" borderId="58" xfId="17" applyNumberFormat="1" applyFont="1" applyFill="1" applyBorder="1" applyAlignment="1">
      <alignment vertical="center"/>
    </xf>
    <xf numFmtId="38" fontId="5" fillId="0" borderId="129" xfId="17" applyFont="1" applyFill="1" applyBorder="1" applyAlignment="1">
      <alignment vertical="center"/>
    </xf>
    <xf numFmtId="38" fontId="5" fillId="0" borderId="90" xfId="17" applyFont="1" applyFill="1" applyBorder="1" applyAlignment="1">
      <alignment vertical="center"/>
    </xf>
    <xf numFmtId="38" fontId="5" fillId="0" borderId="11" xfId="17" applyFont="1" applyFill="1" applyBorder="1" applyAlignment="1">
      <alignment vertical="center"/>
    </xf>
    <xf numFmtId="177" fontId="5" fillId="0" borderId="11" xfId="17" applyNumberFormat="1" applyFont="1" applyFill="1" applyBorder="1" applyAlignment="1">
      <alignment vertical="center"/>
    </xf>
    <xf numFmtId="177" fontId="5" fillId="0" borderId="129" xfId="17" applyNumberFormat="1" applyFont="1" applyFill="1" applyBorder="1" applyAlignment="1">
      <alignment vertical="center"/>
    </xf>
    <xf numFmtId="0" fontId="5" fillId="2" borderId="80" xfId="0" applyFont="1" applyFill="1" applyBorder="1" applyAlignment="1">
      <alignment vertical="center" shrinkToFit="1"/>
    </xf>
    <xf numFmtId="177" fontId="5" fillId="0" borderId="90" xfId="17" applyNumberFormat="1" applyFont="1" applyFill="1" applyBorder="1" applyAlignment="1">
      <alignment vertical="center"/>
    </xf>
    <xf numFmtId="38" fontId="5" fillId="0" borderId="58" xfId="17" applyFont="1" applyFill="1" applyBorder="1" applyAlignment="1">
      <alignment vertical="center"/>
    </xf>
    <xf numFmtId="38" fontId="5" fillId="0" borderId="59" xfId="17" applyFont="1" applyFill="1" applyBorder="1" applyAlignment="1">
      <alignment vertical="center"/>
    </xf>
    <xf numFmtId="0" fontId="5" fillId="2" borderId="130"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38" fontId="5" fillId="0" borderId="123" xfId="17" applyFont="1" applyFill="1" applyBorder="1" applyAlignment="1">
      <alignment vertical="center" shrinkToFit="1"/>
    </xf>
    <xf numFmtId="38" fontId="5" fillId="0" borderId="60" xfId="17" applyFont="1" applyFill="1" applyBorder="1" applyAlignment="1">
      <alignment horizontal="center" vertical="center" shrinkToFit="1"/>
    </xf>
    <xf numFmtId="38" fontId="5" fillId="0" borderId="58" xfId="17" applyFont="1" applyFill="1" applyBorder="1" applyAlignment="1">
      <alignment horizontal="center" vertical="center" shrinkToFit="1"/>
    </xf>
    <xf numFmtId="38" fontId="5" fillId="0" borderId="15" xfId="17" applyFont="1" applyFill="1" applyBorder="1" applyAlignment="1">
      <alignment horizontal="center" vertical="center" shrinkToFit="1"/>
    </xf>
    <xf numFmtId="38" fontId="5" fillId="0" borderId="123" xfId="17" applyFont="1" applyFill="1" applyBorder="1" applyAlignment="1">
      <alignment horizontal="center" vertical="center" shrinkToFit="1"/>
    </xf>
    <xf numFmtId="184" fontId="5" fillId="0" borderId="60" xfId="17" applyNumberFormat="1" applyFont="1" applyFill="1" applyBorder="1" applyAlignment="1">
      <alignment vertical="center" shrinkToFit="1"/>
    </xf>
    <xf numFmtId="184" fontId="5" fillId="0" borderId="58" xfId="17" applyNumberFormat="1" applyFont="1" applyFill="1" applyBorder="1" applyAlignment="1">
      <alignment vertical="center" shrinkToFit="1"/>
    </xf>
    <xf numFmtId="38" fontId="5" fillId="0" borderId="131" xfId="17" applyFont="1" applyFill="1" applyBorder="1" applyAlignment="1">
      <alignment vertical="center" shrinkToFit="1"/>
    </xf>
    <xf numFmtId="38" fontId="5" fillId="0" borderId="6" xfId="17" applyFont="1" applyFill="1" applyBorder="1" applyAlignment="1">
      <alignment vertical="center" shrinkToFit="1"/>
    </xf>
    <xf numFmtId="186" fontId="5" fillId="0" borderId="129" xfId="17" applyNumberFormat="1" applyFont="1" applyFill="1" applyBorder="1" applyAlignment="1">
      <alignment vertical="center" shrinkToFit="1"/>
    </xf>
    <xf numFmtId="38" fontId="5" fillId="0" borderId="90" xfId="17" applyFont="1" applyFill="1" applyBorder="1" applyAlignment="1">
      <alignment vertical="center" shrinkToFit="1"/>
    </xf>
    <xf numFmtId="0" fontId="5" fillId="0" borderId="129" xfId="0" applyFont="1" applyFill="1" applyBorder="1" applyAlignment="1">
      <alignment vertical="center" shrinkToFit="1"/>
    </xf>
    <xf numFmtId="0" fontId="5" fillId="0" borderId="0" xfId="0" applyFont="1" applyFill="1" applyAlignment="1">
      <alignment vertical="center"/>
    </xf>
    <xf numFmtId="0" fontId="5" fillId="0" borderId="0" xfId="0" applyFont="1" applyFill="1" applyAlignment="1">
      <alignment horizontal="right" vertical="center"/>
    </xf>
    <xf numFmtId="38" fontId="5" fillId="0" borderId="39" xfId="17" applyFont="1" applyFill="1" applyBorder="1" applyAlignment="1">
      <alignment vertical="center" shrinkToFit="1"/>
    </xf>
    <xf numFmtId="38" fontId="5" fillId="0" borderId="62" xfId="17" applyFont="1" applyFill="1" applyBorder="1" applyAlignment="1">
      <alignment vertical="center" shrinkToFit="1"/>
    </xf>
    <xf numFmtId="0" fontId="7" fillId="0" borderId="0" xfId="0" applyFont="1" applyFill="1" applyAlignment="1">
      <alignment horizontal="right" vertical="center"/>
    </xf>
    <xf numFmtId="0" fontId="5" fillId="0" borderId="3" xfId="0" applyFont="1" applyFill="1" applyBorder="1" applyAlignment="1">
      <alignment horizontal="center" vertical="center" shrinkToFit="1"/>
    </xf>
    <xf numFmtId="38" fontId="5" fillId="0" borderId="91" xfId="17" applyFont="1" applyFill="1" applyBorder="1" applyAlignment="1">
      <alignment vertical="center" shrinkToFit="1"/>
    </xf>
    <xf numFmtId="0" fontId="5" fillId="0" borderId="1" xfId="0" applyFont="1" applyFill="1" applyBorder="1" applyAlignment="1">
      <alignment vertical="center" shrinkToFit="1"/>
    </xf>
    <xf numFmtId="0" fontId="5" fillId="0" borderId="85" xfId="0" applyFont="1" applyFill="1" applyBorder="1" applyAlignment="1">
      <alignment horizontal="center" vertical="center" shrinkToFit="1"/>
    </xf>
    <xf numFmtId="0" fontId="5" fillId="0" borderId="132" xfId="0" applyFont="1" applyFill="1" applyBorder="1" applyAlignment="1">
      <alignment horizontal="center" vertical="center" shrinkToFit="1"/>
    </xf>
    <xf numFmtId="38" fontId="5" fillId="0" borderId="34" xfId="17" applyFont="1" applyFill="1" applyBorder="1" applyAlignment="1">
      <alignment vertical="center" shrinkToFit="1"/>
    </xf>
    <xf numFmtId="38" fontId="5" fillId="0" borderId="133" xfId="17" applyFont="1" applyFill="1" applyBorder="1" applyAlignment="1">
      <alignment vertical="center" shrinkToFit="1"/>
    </xf>
    <xf numFmtId="38" fontId="5" fillId="0" borderId="104" xfId="17" applyFont="1" applyFill="1" applyBorder="1" applyAlignment="1">
      <alignment vertical="center" shrinkToFit="1"/>
    </xf>
    <xf numFmtId="2" fontId="5" fillId="0" borderId="59" xfId="0" applyNumberFormat="1" applyFont="1" applyFill="1" applyBorder="1" applyAlignment="1">
      <alignment vertical="center" shrinkToFit="1"/>
    </xf>
    <xf numFmtId="38" fontId="5" fillId="0" borderId="134" xfId="17" applyFont="1" applyFill="1" applyBorder="1" applyAlignment="1">
      <alignment vertical="center" shrinkToFit="1"/>
    </xf>
    <xf numFmtId="38" fontId="5" fillId="0" borderId="135" xfId="17" applyFont="1" applyFill="1" applyBorder="1" applyAlignment="1">
      <alignment vertical="center" shrinkToFit="1"/>
    </xf>
    <xf numFmtId="0" fontId="5" fillId="2" borderId="136" xfId="0" applyFont="1" applyFill="1" applyBorder="1" applyAlignment="1">
      <alignment horizontal="center" vertical="center"/>
    </xf>
    <xf numFmtId="0" fontId="5" fillId="0" borderId="54" xfId="0" applyFont="1" applyFill="1" applyBorder="1" applyAlignment="1">
      <alignment vertical="center"/>
    </xf>
    <xf numFmtId="0" fontId="5" fillId="0" borderId="56" xfId="0" applyFont="1" applyFill="1" applyBorder="1" applyAlignment="1">
      <alignment vertical="center"/>
    </xf>
    <xf numFmtId="0" fontId="5" fillId="0" borderId="88"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0" xfId="0" applyFont="1" applyFill="1" applyAlignment="1">
      <alignment horizontal="right" vertical="center"/>
    </xf>
    <xf numFmtId="38" fontId="4" fillId="0" borderId="91" xfId="17" applyFont="1" applyFill="1" applyBorder="1" applyAlignment="1">
      <alignment horizontal="right" vertical="center"/>
    </xf>
    <xf numFmtId="38" fontId="4" fillId="0" borderId="12" xfId="17" applyFont="1" applyFill="1" applyBorder="1" applyAlignment="1">
      <alignment vertical="center"/>
    </xf>
    <xf numFmtId="38" fontId="4" fillId="0" borderId="12" xfId="17" applyFont="1" applyFill="1" applyBorder="1" applyAlignment="1">
      <alignment horizontal="right" vertical="center"/>
    </xf>
    <xf numFmtId="38" fontId="4" fillId="0" borderId="123" xfId="17" applyFont="1" applyFill="1" applyBorder="1" applyAlignment="1">
      <alignment horizontal="right" vertical="center"/>
    </xf>
    <xf numFmtId="38" fontId="4" fillId="0" borderId="58" xfId="17" applyFont="1" applyFill="1" applyBorder="1" applyAlignment="1">
      <alignment vertical="center" shrinkToFit="1"/>
    </xf>
    <xf numFmtId="38" fontId="4" fillId="0" borderId="129" xfId="17" applyFont="1" applyFill="1" applyBorder="1" applyAlignment="1">
      <alignment vertical="center" shrinkToFit="1"/>
    </xf>
    <xf numFmtId="38" fontId="4" fillId="0" borderId="123" xfId="17" applyFont="1" applyFill="1" applyBorder="1" applyAlignment="1">
      <alignment vertical="center" shrinkToFit="1"/>
    </xf>
    <xf numFmtId="38" fontId="4" fillId="0" borderId="56" xfId="17" applyFont="1" applyBorder="1" applyAlignment="1">
      <alignment vertical="center" shrinkToFit="1"/>
    </xf>
    <xf numFmtId="38" fontId="4" fillId="0" borderId="57" xfId="17" applyFont="1" applyBorder="1" applyAlignment="1">
      <alignment vertical="center" shrinkToFit="1"/>
    </xf>
    <xf numFmtId="38" fontId="4" fillId="0" borderId="61" xfId="17" applyFont="1" applyFill="1" applyBorder="1" applyAlignment="1">
      <alignment vertical="center" shrinkToFit="1"/>
    </xf>
    <xf numFmtId="0" fontId="4" fillId="0" borderId="13"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69" xfId="0" applyFont="1" applyFill="1" applyBorder="1" applyAlignment="1">
      <alignment horizontal="center" vertical="center" shrinkToFit="1"/>
    </xf>
    <xf numFmtId="0" fontId="4" fillId="0" borderId="16" xfId="0" applyFont="1" applyBorder="1" applyAlignment="1">
      <alignment horizontal="center" vertical="center" shrinkToFit="1"/>
    </xf>
    <xf numFmtId="38" fontId="4" fillId="0" borderId="66" xfId="17" applyFont="1" applyBorder="1" applyAlignment="1">
      <alignment vertical="center" shrinkToFit="1"/>
    </xf>
    <xf numFmtId="38" fontId="4" fillId="0" borderId="62" xfId="17" applyFont="1" applyBorder="1" applyAlignment="1">
      <alignment vertical="center" shrinkToFit="1"/>
    </xf>
    <xf numFmtId="38" fontId="4" fillId="0" borderId="91" xfId="17" applyFont="1" applyBorder="1" applyAlignment="1">
      <alignment vertical="center" shrinkToFit="1"/>
    </xf>
    <xf numFmtId="0" fontId="4" fillId="2" borderId="9" xfId="0" applyFont="1" applyFill="1" applyBorder="1" applyAlignment="1">
      <alignment horizontal="center" vertical="center" shrinkToFit="1"/>
    </xf>
    <xf numFmtId="0" fontId="4" fillId="2" borderId="137" xfId="0" applyFont="1" applyFill="1" applyBorder="1" applyAlignment="1">
      <alignment horizontal="center" vertical="center" shrinkToFit="1"/>
    </xf>
    <xf numFmtId="0" fontId="4" fillId="2" borderId="8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38" fontId="4" fillId="0" borderId="90" xfId="17" applyFont="1" applyBorder="1" applyAlignment="1">
      <alignment vertical="center" shrinkToFit="1"/>
    </xf>
    <xf numFmtId="0" fontId="4" fillId="2" borderId="80" xfId="0" applyFont="1" applyFill="1" applyBorder="1" applyAlignment="1">
      <alignment horizontal="center" vertical="center" shrinkToFit="1"/>
    </xf>
    <xf numFmtId="0" fontId="5" fillId="2" borderId="138" xfId="0" applyFont="1" applyFill="1" applyBorder="1" applyAlignment="1">
      <alignment horizontal="center" vertical="center" shrinkToFit="1"/>
    </xf>
    <xf numFmtId="0" fontId="5" fillId="2" borderId="139" xfId="0" applyFont="1" applyFill="1" applyBorder="1" applyAlignment="1">
      <alignment horizontal="center" vertical="center" shrinkToFit="1"/>
    </xf>
    <xf numFmtId="0" fontId="5" fillId="2" borderId="140" xfId="0" applyFont="1" applyFill="1" applyBorder="1" applyAlignment="1">
      <alignment horizontal="center" vertical="center" shrinkToFit="1"/>
    </xf>
    <xf numFmtId="0" fontId="5" fillId="2" borderId="141" xfId="0" applyFont="1" applyFill="1" applyBorder="1" applyAlignment="1">
      <alignment horizontal="center" vertical="center" shrinkToFit="1"/>
    </xf>
    <xf numFmtId="0" fontId="5" fillId="2" borderId="70"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142" xfId="0" applyFont="1" applyFill="1" applyBorder="1" applyAlignment="1">
      <alignment vertical="center" shrinkToFit="1"/>
    </xf>
    <xf numFmtId="0" fontId="5" fillId="0" borderId="25" xfId="0" applyFont="1" applyFill="1" applyBorder="1" applyAlignment="1">
      <alignment vertical="center" shrinkToFit="1"/>
    </xf>
    <xf numFmtId="1" fontId="5" fillId="0" borderId="25" xfId="0" applyNumberFormat="1" applyFont="1" applyFill="1" applyBorder="1" applyAlignment="1">
      <alignment vertical="center" shrinkToFit="1"/>
    </xf>
    <xf numFmtId="1" fontId="5" fillId="0" borderId="26" xfId="0" applyNumberFormat="1" applyFont="1" applyFill="1" applyBorder="1" applyAlignment="1">
      <alignment vertical="center" shrinkToFit="1"/>
    </xf>
    <xf numFmtId="1" fontId="5" fillId="0" borderId="143" xfId="0" applyNumberFormat="1" applyFont="1" applyFill="1" applyBorder="1" applyAlignment="1">
      <alignment vertical="center" shrinkToFit="1"/>
    </xf>
    <xf numFmtId="38" fontId="5" fillId="0" borderId="144" xfId="17" applyFont="1" applyFill="1" applyBorder="1" applyAlignment="1">
      <alignment vertical="center" shrinkToFit="1"/>
    </xf>
    <xf numFmtId="1" fontId="5" fillId="0" borderId="144" xfId="0" applyNumberFormat="1" applyFont="1" applyFill="1" applyBorder="1" applyAlignment="1">
      <alignment vertical="center" shrinkToFit="1"/>
    </xf>
    <xf numFmtId="1" fontId="5" fillId="0" borderId="145" xfId="0" applyNumberFormat="1" applyFont="1" applyFill="1" applyBorder="1" applyAlignment="1">
      <alignment vertical="center" shrinkToFit="1"/>
    </xf>
    <xf numFmtId="0" fontId="5" fillId="0" borderId="73" xfId="0" applyFont="1" applyFill="1" applyBorder="1" applyAlignment="1">
      <alignment vertical="center" shrinkToFit="1"/>
    </xf>
    <xf numFmtId="0" fontId="5" fillId="0" borderId="10" xfId="0" applyFont="1" applyFill="1" applyBorder="1" applyAlignment="1">
      <alignment vertical="center" shrinkToFit="1"/>
    </xf>
    <xf numFmtId="1" fontId="5" fillId="0" borderId="10" xfId="0" applyNumberFormat="1" applyFont="1" applyFill="1" applyBorder="1" applyAlignment="1">
      <alignment horizontal="right" vertical="center" shrinkToFit="1"/>
    </xf>
    <xf numFmtId="1" fontId="5" fillId="0" borderId="14" xfId="0" applyNumberFormat="1" applyFont="1" applyFill="1" applyBorder="1" applyAlignment="1">
      <alignment horizontal="right" vertical="center" shrinkToFit="1"/>
    </xf>
    <xf numFmtId="1" fontId="5" fillId="0" borderId="42" xfId="0" applyNumberFormat="1" applyFont="1" applyFill="1" applyBorder="1" applyAlignment="1">
      <alignment vertical="center" shrinkToFit="1"/>
    </xf>
    <xf numFmtId="38" fontId="5" fillId="0" borderId="18" xfId="17" applyFont="1" applyFill="1" applyBorder="1" applyAlignment="1">
      <alignment vertical="center" shrinkToFit="1"/>
    </xf>
    <xf numFmtId="1" fontId="5" fillId="0" borderId="18" xfId="0" applyNumberFormat="1" applyFont="1" applyFill="1" applyBorder="1" applyAlignment="1">
      <alignment vertical="center" shrinkToFit="1"/>
    </xf>
    <xf numFmtId="1" fontId="5" fillId="0" borderId="17" xfId="0" applyNumberFormat="1" applyFont="1" applyFill="1" applyBorder="1" applyAlignment="1">
      <alignment vertical="center" shrinkToFit="1"/>
    </xf>
    <xf numFmtId="1" fontId="5" fillId="0" borderId="10" xfId="0" applyNumberFormat="1" applyFont="1" applyFill="1" applyBorder="1" applyAlignment="1">
      <alignment vertical="center" shrinkToFit="1"/>
    </xf>
    <xf numFmtId="1" fontId="5" fillId="0" borderId="14" xfId="0" applyNumberFormat="1" applyFont="1" applyFill="1" applyBorder="1" applyAlignment="1">
      <alignment vertical="center" shrinkToFit="1"/>
    </xf>
    <xf numFmtId="0" fontId="5" fillId="0" borderId="44" xfId="0" applyFont="1" applyFill="1" applyBorder="1" applyAlignment="1">
      <alignment horizontal="center" vertical="center" shrinkToFit="1"/>
    </xf>
    <xf numFmtId="0" fontId="5" fillId="0" borderId="74" xfId="0" applyFont="1" applyFill="1" applyBorder="1" applyAlignment="1">
      <alignment vertical="center" shrinkToFit="1"/>
    </xf>
    <xf numFmtId="0" fontId="5" fillId="0" borderId="64" xfId="0" applyFont="1" applyFill="1" applyBorder="1" applyAlignment="1">
      <alignment vertical="center" shrinkToFit="1"/>
    </xf>
    <xf numFmtId="1" fontId="5" fillId="0" borderId="64" xfId="0" applyNumberFormat="1" applyFont="1" applyFill="1" applyBorder="1" applyAlignment="1">
      <alignment vertical="center" shrinkToFit="1"/>
    </xf>
    <xf numFmtId="1" fontId="5" fillId="0" borderId="77" xfId="0" applyNumberFormat="1" applyFont="1" applyFill="1" applyBorder="1" applyAlignment="1">
      <alignment vertical="center" shrinkToFit="1"/>
    </xf>
    <xf numFmtId="1" fontId="5" fillId="0" borderId="46" xfId="0" applyNumberFormat="1" applyFont="1" applyFill="1" applyBorder="1" applyAlignment="1">
      <alignment vertical="center" shrinkToFit="1"/>
    </xf>
    <xf numFmtId="38" fontId="5" fillId="0" borderId="113" xfId="17" applyFont="1" applyFill="1" applyBorder="1" applyAlignment="1">
      <alignment vertical="center" shrinkToFit="1"/>
    </xf>
    <xf numFmtId="1" fontId="5" fillId="0" borderId="113" xfId="0" applyNumberFormat="1" applyFont="1" applyFill="1" applyBorder="1" applyAlignment="1">
      <alignment vertical="center" shrinkToFit="1"/>
    </xf>
    <xf numFmtId="1" fontId="5" fillId="0" borderId="111" xfId="0" applyNumberFormat="1" applyFont="1" applyFill="1" applyBorder="1" applyAlignment="1">
      <alignment vertical="center" shrinkToFit="1"/>
    </xf>
    <xf numFmtId="0" fontId="5" fillId="0" borderId="146" xfId="0" applyFont="1" applyFill="1" applyBorder="1" applyAlignment="1">
      <alignment horizontal="center" vertical="center" shrinkToFit="1"/>
    </xf>
    <xf numFmtId="0" fontId="5" fillId="0" borderId="147" xfId="0" applyFont="1" applyFill="1" applyBorder="1" applyAlignment="1">
      <alignment vertical="center" shrinkToFit="1"/>
    </xf>
    <xf numFmtId="0" fontId="5" fillId="0" borderId="148" xfId="0" applyFont="1" applyFill="1" applyBorder="1" applyAlignment="1">
      <alignment vertical="center" shrinkToFit="1"/>
    </xf>
    <xf numFmtId="0" fontId="5" fillId="0" borderId="149" xfId="0" applyFont="1" applyFill="1" applyBorder="1" applyAlignment="1">
      <alignment vertical="center" shrinkToFit="1"/>
    </xf>
    <xf numFmtId="1" fontId="5" fillId="0" borderId="150" xfId="0" applyNumberFormat="1" applyFont="1" applyFill="1" applyBorder="1" applyAlignment="1">
      <alignment vertical="center" shrinkToFit="1"/>
    </xf>
    <xf numFmtId="38" fontId="5" fillId="0" borderId="151" xfId="17" applyFont="1" applyFill="1" applyBorder="1" applyAlignment="1">
      <alignment vertical="center" shrinkToFit="1"/>
    </xf>
    <xf numFmtId="38" fontId="5" fillId="0" borderId="152" xfId="17" applyFont="1" applyFill="1" applyBorder="1" applyAlignment="1">
      <alignment vertical="center" shrinkToFit="1"/>
    </xf>
    <xf numFmtId="0" fontId="5" fillId="0" borderId="20" xfId="0" applyFont="1" applyFill="1" applyBorder="1" applyAlignment="1">
      <alignment vertical="center" shrinkToFit="1"/>
    </xf>
    <xf numFmtId="0" fontId="5" fillId="0" borderId="21" xfId="0" applyFont="1" applyFill="1" applyBorder="1" applyAlignment="1">
      <alignment vertical="center" shrinkToFit="1"/>
    </xf>
    <xf numFmtId="0" fontId="5" fillId="0" borderId="153" xfId="0" applyFont="1" applyFill="1" applyBorder="1" applyAlignment="1">
      <alignment vertical="center" shrinkToFit="1"/>
    </xf>
    <xf numFmtId="0" fontId="5" fillId="0" borderId="154" xfId="0" applyFont="1" applyFill="1" applyBorder="1" applyAlignment="1">
      <alignment vertical="center" shrinkToFit="1"/>
    </xf>
    <xf numFmtId="38" fontId="5" fillId="0" borderId="154" xfId="17" applyFont="1" applyFill="1" applyBorder="1" applyAlignment="1">
      <alignment vertical="center" shrinkToFit="1"/>
    </xf>
    <xf numFmtId="1" fontId="5" fillId="0" borderId="154" xfId="0" applyNumberFormat="1" applyFont="1" applyFill="1" applyBorder="1" applyAlignment="1">
      <alignment vertical="center" shrinkToFit="1"/>
    </xf>
    <xf numFmtId="1" fontId="5" fillId="0" borderId="155" xfId="0" applyNumberFormat="1" applyFont="1" applyFill="1" applyBorder="1" applyAlignment="1">
      <alignment vertical="center" shrinkToFit="1"/>
    </xf>
    <xf numFmtId="0" fontId="5" fillId="0" borderId="19"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1" fontId="5" fillId="0" borderId="56" xfId="0" applyNumberFormat="1" applyFont="1" applyFill="1" applyBorder="1" applyAlignment="1">
      <alignment horizontal="center" vertical="center" shrinkToFit="1"/>
    </xf>
    <xf numFmtId="1" fontId="5" fillId="0" borderId="55" xfId="0" applyNumberFormat="1" applyFont="1" applyFill="1" applyBorder="1" applyAlignment="1">
      <alignment horizontal="center" vertical="center" shrinkToFit="1"/>
    </xf>
    <xf numFmtId="1" fontId="5" fillId="0" borderId="24" xfId="0" applyNumberFormat="1" applyFont="1" applyFill="1" applyBorder="1" applyAlignment="1">
      <alignment horizontal="center" vertical="center" shrinkToFit="1"/>
    </xf>
    <xf numFmtId="1" fontId="5" fillId="0" borderId="26" xfId="0" applyNumberFormat="1"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90" xfId="0" applyFont="1" applyFill="1" applyBorder="1" applyAlignment="1">
      <alignment horizontal="center" vertical="center" shrinkToFit="1"/>
    </xf>
    <xf numFmtId="0" fontId="5" fillId="0" borderId="156" xfId="0" applyFont="1" applyFill="1" applyBorder="1" applyAlignment="1">
      <alignment vertical="center" shrinkToFit="1"/>
    </xf>
    <xf numFmtId="0" fontId="5" fillId="0" borderId="15" xfId="0" applyFont="1" applyFill="1" applyBorder="1" applyAlignment="1">
      <alignment vertical="center" shrinkToFit="1"/>
    </xf>
    <xf numFmtId="0" fontId="5" fillId="0" borderId="61" xfId="0" applyFont="1" applyFill="1" applyBorder="1" applyAlignment="1">
      <alignment vertical="center" shrinkToFit="1"/>
    </xf>
    <xf numFmtId="0" fontId="5" fillId="0" borderId="123" xfId="0" applyFont="1" applyFill="1" applyBorder="1" applyAlignment="1">
      <alignment vertical="center" shrinkToFit="1"/>
    </xf>
    <xf numFmtId="38" fontId="6" fillId="0" borderId="0" xfId="17" applyFont="1" applyFill="1" applyAlignment="1">
      <alignment vertical="center"/>
    </xf>
    <xf numFmtId="179" fontId="6" fillId="2" borderId="114" xfId="17" applyNumberFormat="1" applyFont="1" applyFill="1" applyBorder="1" applyAlignment="1">
      <alignment horizontal="center" vertical="center" shrinkToFit="1"/>
    </xf>
    <xf numFmtId="3" fontId="9" fillId="0" borderId="70" xfId="17" applyNumberFormat="1" applyFont="1" applyFill="1" applyBorder="1" applyAlignment="1">
      <alignment vertical="center"/>
    </xf>
    <xf numFmtId="179" fontId="9" fillId="0" borderId="70" xfId="17" applyNumberFormat="1" applyFont="1" applyFill="1" applyBorder="1" applyAlignment="1">
      <alignment vertical="center"/>
    </xf>
    <xf numFmtId="179" fontId="9" fillId="0" borderId="70" xfId="17" applyNumberFormat="1" applyFont="1" applyFill="1" applyBorder="1" applyAlignment="1">
      <alignment horizontal="right" vertical="center"/>
    </xf>
    <xf numFmtId="38" fontId="5" fillId="0" borderId="63" xfId="17" applyNumberFormat="1" applyFont="1" applyFill="1" applyBorder="1" applyAlignment="1">
      <alignment vertical="center" shrinkToFit="1"/>
    </xf>
    <xf numFmtId="38" fontId="5" fillId="0" borderId="11" xfId="17" applyNumberFormat="1" applyFont="1" applyFill="1" applyBorder="1" applyAlignment="1">
      <alignment horizontal="right" vertical="center" shrinkToFit="1"/>
    </xf>
    <xf numFmtId="38" fontId="5" fillId="0" borderId="11" xfId="17" applyNumberFormat="1" applyFont="1" applyBorder="1" applyAlignment="1">
      <alignment horizontal="right" vertical="center" shrinkToFit="1"/>
    </xf>
    <xf numFmtId="38" fontId="5" fillId="0" borderId="11" xfId="17" applyNumberFormat="1" applyFont="1" applyBorder="1" applyAlignment="1">
      <alignment vertical="center" shrinkToFit="1"/>
    </xf>
    <xf numFmtId="38" fontId="5" fillId="0" borderId="86" xfId="17" applyNumberFormat="1" applyFont="1" applyBorder="1" applyAlignment="1">
      <alignment vertical="center" shrinkToFit="1"/>
    </xf>
    <xf numFmtId="38" fontId="5" fillId="0" borderId="129" xfId="17" applyNumberFormat="1" applyFont="1" applyBorder="1" applyAlignment="1">
      <alignment vertical="center" shrinkToFit="1"/>
    </xf>
    <xf numFmtId="0" fontId="0" fillId="0" borderId="157" xfId="0" applyBorder="1" applyAlignment="1">
      <alignment vertical="center" shrinkToFit="1"/>
    </xf>
    <xf numFmtId="178" fontId="22" fillId="0" borderId="18" xfId="0" applyNumberFormat="1" applyFont="1" applyBorder="1" applyAlignment="1">
      <alignment horizontal="center" vertical="center"/>
    </xf>
    <xf numFmtId="0" fontId="5" fillId="2" borderId="87" xfId="0" applyFont="1" applyFill="1" applyBorder="1" applyAlignment="1">
      <alignment horizontal="center" vertical="center" wrapText="1"/>
    </xf>
    <xf numFmtId="0" fontId="22" fillId="2" borderId="158" xfId="0" applyFont="1" applyFill="1" applyBorder="1" applyAlignment="1">
      <alignment horizontal="center" vertical="center"/>
    </xf>
    <xf numFmtId="0" fontId="22" fillId="2" borderId="159" xfId="0" applyFont="1" applyFill="1" applyBorder="1" applyAlignment="1">
      <alignment horizontal="center" vertical="center"/>
    </xf>
    <xf numFmtId="0" fontId="22" fillId="2" borderId="160" xfId="0" applyFont="1" applyFill="1" applyBorder="1" applyAlignment="1">
      <alignment horizontal="center" vertical="center"/>
    </xf>
    <xf numFmtId="0" fontId="22" fillId="2" borderId="70" xfId="0" applyFont="1" applyFill="1" applyBorder="1" applyAlignment="1">
      <alignment horizontal="center" vertical="center"/>
    </xf>
    <xf numFmtId="0" fontId="4" fillId="0" borderId="0" xfId="0" applyFont="1" applyBorder="1" applyAlignment="1">
      <alignment vertical="center"/>
    </xf>
    <xf numFmtId="0" fontId="4" fillId="2" borderId="161" xfId="0" applyFont="1" applyFill="1" applyBorder="1" applyAlignment="1">
      <alignment horizontal="centerContinuous" vertical="center" shrinkToFit="1"/>
    </xf>
    <xf numFmtId="0" fontId="4" fillId="2" borderId="7" xfId="0" applyFont="1" applyFill="1" applyBorder="1" applyAlignment="1">
      <alignment horizontal="centerContinuous" vertical="center" shrinkToFit="1"/>
    </xf>
    <xf numFmtId="0" fontId="4" fillId="2" borderId="36" xfId="0" applyFont="1" applyFill="1" applyBorder="1" applyAlignment="1">
      <alignment horizontal="centerContinuous" vertical="center" shrinkToFit="1"/>
    </xf>
    <xf numFmtId="0" fontId="4" fillId="2" borderId="158" xfId="0" applyFont="1" applyFill="1" applyBorder="1" applyAlignment="1">
      <alignment vertical="center" shrinkToFit="1"/>
    </xf>
    <xf numFmtId="0" fontId="4" fillId="2" borderId="158" xfId="0" applyFont="1" applyFill="1" applyBorder="1" applyAlignment="1">
      <alignment horizontal="center" vertical="center" shrinkToFit="1"/>
    </xf>
    <xf numFmtId="0" fontId="4" fillId="2" borderId="162" xfId="0" applyFont="1" applyFill="1" applyBorder="1" applyAlignment="1">
      <alignment vertical="center" shrinkToFit="1"/>
    </xf>
    <xf numFmtId="0" fontId="4" fillId="2" borderId="34" xfId="0" applyFont="1" applyFill="1" applyBorder="1" applyAlignment="1">
      <alignment horizontal="center" vertical="center" shrinkToFit="1"/>
    </xf>
    <xf numFmtId="0" fontId="4" fillId="2" borderId="133" xfId="0" applyFont="1" applyFill="1" applyBorder="1" applyAlignment="1">
      <alignment horizontal="center" vertical="center" shrinkToFit="1"/>
    </xf>
    <xf numFmtId="0" fontId="4" fillId="2" borderId="163" xfId="0" applyFont="1" applyFill="1" applyBorder="1" applyAlignment="1">
      <alignment horizontal="center" vertical="center" shrinkToFit="1"/>
    </xf>
    <xf numFmtId="0" fontId="4" fillId="2" borderId="154" xfId="0" applyFont="1" applyFill="1" applyBorder="1" applyAlignment="1">
      <alignment horizontal="center" vertical="center" shrinkToFit="1"/>
    </xf>
    <xf numFmtId="0" fontId="4" fillId="2" borderId="155" xfId="0" applyFont="1" applyFill="1" applyBorder="1" applyAlignment="1">
      <alignment horizontal="center" vertical="center" shrinkToFit="1"/>
    </xf>
    <xf numFmtId="0" fontId="4" fillId="0" borderId="16" xfId="0" applyFont="1" applyBorder="1" applyAlignment="1">
      <alignment horizontal="center" vertical="center"/>
    </xf>
    <xf numFmtId="176" fontId="4" fillId="0" borderId="39" xfId="0" applyNumberFormat="1" applyFont="1" applyBorder="1" applyAlignment="1">
      <alignment vertical="center"/>
    </xf>
    <xf numFmtId="176" fontId="4" fillId="0" borderId="62" xfId="0" applyNumberFormat="1" applyFont="1" applyBorder="1" applyAlignment="1">
      <alignment vertical="center"/>
    </xf>
    <xf numFmtId="176" fontId="4" fillId="0" borderId="76" xfId="0" applyNumberFormat="1" applyFont="1" applyBorder="1" applyAlignment="1">
      <alignment vertical="center"/>
    </xf>
    <xf numFmtId="38" fontId="4" fillId="0" borderId="164" xfId="17" applyFont="1" applyBorder="1" applyAlignment="1">
      <alignment vertical="center"/>
    </xf>
    <xf numFmtId="1" fontId="4" fillId="0" borderId="164" xfId="0" applyNumberFormat="1" applyFont="1" applyBorder="1" applyAlignment="1">
      <alignment vertical="center"/>
    </xf>
    <xf numFmtId="176" fontId="4" fillId="0" borderId="165" xfId="0" applyNumberFormat="1" applyFont="1" applyBorder="1" applyAlignment="1">
      <alignment vertical="center"/>
    </xf>
    <xf numFmtId="0" fontId="4" fillId="0" borderId="13" xfId="0" applyFont="1" applyBorder="1" applyAlignment="1">
      <alignment horizontal="center" vertical="center"/>
    </xf>
    <xf numFmtId="176" fontId="4" fillId="0" borderId="19" xfId="0" applyNumberFormat="1" applyFont="1" applyBorder="1" applyAlignment="1">
      <alignment vertical="center"/>
    </xf>
    <xf numFmtId="176" fontId="4" fillId="0" borderId="10" xfId="0" applyNumberFormat="1" applyFont="1" applyBorder="1" applyAlignment="1">
      <alignment vertical="center"/>
    </xf>
    <xf numFmtId="176" fontId="4" fillId="0" borderId="14" xfId="0" applyNumberFormat="1" applyFont="1" applyBorder="1" applyAlignment="1">
      <alignment vertical="center"/>
    </xf>
    <xf numFmtId="38" fontId="4" fillId="0" borderId="18" xfId="17" applyFont="1" applyBorder="1" applyAlignment="1">
      <alignment vertical="center"/>
    </xf>
    <xf numFmtId="1" fontId="4" fillId="0" borderId="18" xfId="0" applyNumberFormat="1" applyFont="1" applyBorder="1" applyAlignment="1">
      <alignment vertical="center"/>
    </xf>
    <xf numFmtId="176" fontId="4" fillId="0" borderId="17" xfId="0" applyNumberFormat="1" applyFont="1" applyBorder="1" applyAlignment="1">
      <alignment vertical="center"/>
    </xf>
    <xf numFmtId="0" fontId="4" fillId="0" borderId="44" xfId="0" applyFont="1" applyBorder="1" applyAlignment="1">
      <alignment horizontal="center" vertical="center"/>
    </xf>
    <xf numFmtId="176" fontId="4" fillId="0" borderId="45" xfId="0" applyNumberFormat="1" applyFont="1" applyBorder="1" applyAlignment="1">
      <alignment vertical="center"/>
    </xf>
    <xf numFmtId="176" fontId="4" fillId="0" borderId="64" xfId="0" applyNumberFormat="1" applyFont="1" applyBorder="1" applyAlignment="1">
      <alignment vertical="center"/>
    </xf>
    <xf numFmtId="176" fontId="4" fillId="0" borderId="77" xfId="0" applyNumberFormat="1" applyFont="1" applyBorder="1" applyAlignment="1">
      <alignment vertical="center"/>
    </xf>
    <xf numFmtId="38" fontId="4" fillId="0" borderId="113" xfId="17" applyFont="1" applyBorder="1" applyAlignment="1">
      <alignment vertical="center"/>
    </xf>
    <xf numFmtId="1" fontId="4" fillId="0" borderId="113" xfId="0" applyNumberFormat="1" applyFont="1" applyBorder="1" applyAlignment="1">
      <alignment vertical="center"/>
    </xf>
    <xf numFmtId="176" fontId="4" fillId="0" borderId="111" xfId="0" applyNumberFormat="1" applyFont="1" applyBorder="1" applyAlignment="1">
      <alignment vertical="center"/>
    </xf>
    <xf numFmtId="0" fontId="4" fillId="0" borderId="69" xfId="0" applyFont="1" applyFill="1" applyBorder="1" applyAlignment="1">
      <alignment horizontal="center" vertical="center"/>
    </xf>
    <xf numFmtId="176" fontId="4" fillId="0" borderId="60" xfId="0" applyNumberFormat="1" applyFont="1" applyFill="1" applyBorder="1" applyAlignment="1">
      <alignment vertical="center"/>
    </xf>
    <xf numFmtId="176" fontId="4" fillId="0" borderId="58" xfId="0" applyNumberFormat="1" applyFont="1" applyFill="1" applyBorder="1" applyAlignment="1">
      <alignment vertical="center"/>
    </xf>
    <xf numFmtId="176" fontId="4" fillId="0" borderId="15" xfId="0" applyNumberFormat="1" applyFont="1" applyFill="1" applyBorder="1" applyAlignment="1">
      <alignment vertical="center"/>
    </xf>
    <xf numFmtId="38" fontId="4" fillId="0" borderId="134" xfId="17" applyFont="1" applyFill="1" applyBorder="1" applyAlignment="1">
      <alignment vertical="center"/>
    </xf>
    <xf numFmtId="1" fontId="4" fillId="0" borderId="134" xfId="0" applyNumberFormat="1" applyFont="1" applyFill="1" applyBorder="1" applyAlignment="1">
      <alignment vertical="center"/>
    </xf>
    <xf numFmtId="176" fontId="4" fillId="0" borderId="122" xfId="0" applyNumberFormat="1" applyFont="1" applyFill="1" applyBorder="1" applyAlignment="1">
      <alignment vertical="center"/>
    </xf>
    <xf numFmtId="0" fontId="4" fillId="0" borderId="0" xfId="0" applyFont="1" applyBorder="1" applyAlignment="1">
      <alignment horizontal="right" vertical="center"/>
    </xf>
    <xf numFmtId="0" fontId="4" fillId="2" borderId="146" xfId="0" applyFont="1" applyFill="1" applyBorder="1" applyAlignment="1">
      <alignment horizontal="center" vertical="center" shrinkToFit="1"/>
    </xf>
    <xf numFmtId="0" fontId="4" fillId="2" borderId="151" xfId="0" applyFont="1" applyFill="1" applyBorder="1" applyAlignment="1">
      <alignment horizontal="center" vertical="center" shrinkToFit="1"/>
    </xf>
    <xf numFmtId="0" fontId="4" fillId="2" borderId="152" xfId="0" applyFont="1" applyFill="1" applyBorder="1" applyAlignment="1">
      <alignment horizontal="center" vertical="center" shrinkToFit="1"/>
    </xf>
    <xf numFmtId="38" fontId="4" fillId="0" borderId="165" xfId="17" applyFont="1" applyBorder="1" applyAlignment="1">
      <alignment vertical="center"/>
    </xf>
    <xf numFmtId="38" fontId="4" fillId="0" borderId="17" xfId="17" applyFont="1" applyBorder="1" applyAlignment="1">
      <alignment vertical="center"/>
    </xf>
    <xf numFmtId="38" fontId="4" fillId="0" borderId="111" xfId="17" applyFont="1" applyBorder="1" applyAlignment="1">
      <alignment vertical="center"/>
    </xf>
    <xf numFmtId="38" fontId="4" fillId="0" borderId="122" xfId="17" applyFont="1" applyFill="1" applyBorder="1" applyAlignment="1">
      <alignment vertical="center"/>
    </xf>
    <xf numFmtId="0" fontId="20" fillId="0" borderId="0" xfId="0" applyFont="1" applyBorder="1" applyAlignment="1">
      <alignment vertical="center"/>
    </xf>
    <xf numFmtId="0" fontId="4" fillId="2" borderId="166" xfId="0" applyFont="1" applyFill="1" applyBorder="1" applyAlignment="1">
      <alignment horizontal="center" vertical="center" shrinkToFit="1"/>
    </xf>
    <xf numFmtId="0" fontId="4" fillId="2" borderId="149" xfId="0" applyFont="1" applyFill="1" applyBorder="1" applyAlignment="1">
      <alignment horizontal="center" vertical="center" shrinkToFit="1"/>
    </xf>
    <xf numFmtId="0" fontId="4" fillId="2" borderId="150" xfId="0" applyFont="1" applyFill="1" applyBorder="1" applyAlignment="1">
      <alignment horizontal="center" vertical="center" shrinkToFit="1"/>
    </xf>
    <xf numFmtId="0" fontId="4" fillId="2" borderId="167" xfId="0" applyFont="1" applyFill="1" applyBorder="1" applyAlignment="1">
      <alignment horizontal="center" vertical="center" wrapText="1" shrinkToFit="1"/>
    </xf>
    <xf numFmtId="0" fontId="4" fillId="0" borderId="0" xfId="0" applyFont="1" applyAlignment="1">
      <alignment horizontal="centerContinuous" vertical="center"/>
    </xf>
    <xf numFmtId="0" fontId="4" fillId="0" borderId="23" xfId="0" applyFont="1" applyBorder="1" applyAlignment="1">
      <alignment vertical="center" shrinkToFit="1"/>
    </xf>
    <xf numFmtId="38" fontId="4" fillId="0" borderId="144" xfId="17" applyFont="1" applyBorder="1" applyAlignment="1">
      <alignment vertical="center" shrinkToFit="1"/>
    </xf>
    <xf numFmtId="38" fontId="4" fillId="0" borderId="24" xfId="17" applyFont="1" applyBorder="1" applyAlignment="1">
      <alignment horizontal="right" vertical="center" shrinkToFit="1"/>
    </xf>
    <xf numFmtId="38" fontId="4" fillId="0" borderId="26" xfId="17" applyFont="1" applyBorder="1" applyAlignment="1">
      <alignment horizontal="right" vertical="center" shrinkToFit="1"/>
    </xf>
    <xf numFmtId="38" fontId="4" fillId="0" borderId="143" xfId="17" applyFont="1" applyBorder="1" applyAlignment="1">
      <alignment horizontal="right" vertical="center" shrinkToFit="1"/>
    </xf>
    <xf numFmtId="176" fontId="4" fillId="0" borderId="27" xfId="0" applyNumberFormat="1" applyFont="1" applyBorder="1" applyAlignment="1">
      <alignment horizontal="right" vertical="center" shrinkToFit="1"/>
    </xf>
    <xf numFmtId="0" fontId="4" fillId="0" borderId="0" xfId="0" applyFont="1" applyAlignment="1">
      <alignment horizontal="center" vertical="center"/>
    </xf>
    <xf numFmtId="0" fontId="4" fillId="0" borderId="13" xfId="0" applyFont="1" applyBorder="1" applyAlignment="1">
      <alignment vertical="center" shrinkToFit="1"/>
    </xf>
    <xf numFmtId="38" fontId="4" fillId="0" borderId="18" xfId="17" applyFont="1" applyBorder="1" applyAlignment="1">
      <alignment vertical="center" shrinkToFit="1"/>
    </xf>
    <xf numFmtId="38" fontId="4" fillId="0" borderId="19" xfId="17" applyFont="1" applyBorder="1" applyAlignment="1">
      <alignment horizontal="right" vertical="center" shrinkToFit="1"/>
    </xf>
    <xf numFmtId="38" fontId="4" fillId="0" borderId="14" xfId="17" applyFont="1" applyBorder="1" applyAlignment="1">
      <alignment horizontal="right" vertical="center" shrinkToFit="1"/>
    </xf>
    <xf numFmtId="38" fontId="4" fillId="0" borderId="42" xfId="17" applyFont="1" applyBorder="1" applyAlignment="1">
      <alignment horizontal="right" vertical="center" shrinkToFit="1"/>
    </xf>
    <xf numFmtId="176" fontId="4" fillId="0" borderId="12" xfId="0" applyNumberFormat="1" applyFont="1" applyBorder="1" applyAlignment="1">
      <alignment horizontal="right" vertical="center" shrinkToFit="1"/>
    </xf>
    <xf numFmtId="176" fontId="4" fillId="0" borderId="0" xfId="0" applyNumberFormat="1" applyFont="1" applyAlignment="1">
      <alignment vertical="center"/>
    </xf>
    <xf numFmtId="38" fontId="4" fillId="0" borderId="0" xfId="17" applyFont="1" applyAlignment="1">
      <alignment vertical="center"/>
    </xf>
    <xf numFmtId="1" fontId="4" fillId="0" borderId="0" xfId="0" applyNumberFormat="1" applyFont="1" applyAlignment="1">
      <alignment vertical="center"/>
    </xf>
    <xf numFmtId="0" fontId="4" fillId="0" borderId="69" xfId="0" applyFont="1" applyBorder="1" applyAlignment="1">
      <alignment vertical="center" shrinkToFit="1"/>
    </xf>
    <xf numFmtId="38" fontId="4" fillId="0" borderId="134" xfId="17" applyFont="1" applyBorder="1" applyAlignment="1">
      <alignment vertical="center" shrinkToFit="1"/>
    </xf>
    <xf numFmtId="38" fontId="4" fillId="0" borderId="60" xfId="17" applyFont="1" applyBorder="1" applyAlignment="1">
      <alignment horizontal="right" vertical="center" shrinkToFit="1"/>
    </xf>
    <xf numFmtId="38" fontId="4" fillId="0" borderId="15" xfId="17" applyFont="1" applyBorder="1" applyAlignment="1">
      <alignment horizontal="right" vertical="center" shrinkToFit="1"/>
    </xf>
    <xf numFmtId="38" fontId="4" fillId="0" borderId="135" xfId="17" applyFont="1" applyBorder="1" applyAlignment="1">
      <alignment horizontal="right" vertical="center" shrinkToFit="1"/>
    </xf>
    <xf numFmtId="176" fontId="4" fillId="0" borderId="123" xfId="0" applyNumberFormat="1" applyFont="1" applyBorder="1" applyAlignment="1">
      <alignment horizontal="right" vertical="center" shrinkToFit="1"/>
    </xf>
    <xf numFmtId="176" fontId="4" fillId="0" borderId="0" xfId="0" applyNumberFormat="1" applyFont="1" applyAlignment="1">
      <alignment horizontal="right" vertical="center"/>
    </xf>
    <xf numFmtId="0" fontId="4" fillId="2" borderId="168" xfId="0" applyFont="1" applyFill="1" applyBorder="1" applyAlignment="1">
      <alignment horizontal="centerContinuous" vertical="center" shrinkToFit="1"/>
    </xf>
    <xf numFmtId="0" fontId="4" fillId="2" borderId="169" xfId="0" applyFont="1" applyFill="1" applyBorder="1" applyAlignment="1">
      <alignment horizontal="centerContinuous" vertical="center" shrinkToFit="1"/>
    </xf>
    <xf numFmtId="0" fontId="4" fillId="2" borderId="170" xfId="0" applyFont="1" applyFill="1" applyBorder="1" applyAlignment="1">
      <alignment horizontal="centerContinuous" vertical="center" shrinkToFit="1"/>
    </xf>
    <xf numFmtId="0" fontId="4" fillId="2" borderId="167" xfId="0" applyFont="1" applyFill="1" applyBorder="1" applyAlignment="1">
      <alignment horizontal="centerContinuous" vertical="center" shrinkToFit="1"/>
    </xf>
    <xf numFmtId="38" fontId="4" fillId="2" borderId="20" xfId="17" applyFont="1" applyFill="1" applyBorder="1" applyAlignment="1">
      <alignment horizontal="center" vertical="center" shrinkToFit="1"/>
    </xf>
    <xf numFmtId="38" fontId="4" fillId="2" borderId="21" xfId="17" applyFont="1" applyFill="1" applyBorder="1" applyAlignment="1">
      <alignment horizontal="center" vertical="center" shrinkToFit="1"/>
    </xf>
    <xf numFmtId="38" fontId="4" fillId="2" borderId="22" xfId="17" applyFont="1" applyFill="1" applyBorder="1" applyAlignment="1">
      <alignment horizontal="center" vertical="center" shrinkToFit="1"/>
    </xf>
    <xf numFmtId="38" fontId="4" fillId="2" borderId="34" xfId="17" applyFont="1" applyFill="1" applyBorder="1" applyAlignment="1">
      <alignment horizontal="center" vertical="center" shrinkToFit="1"/>
    </xf>
    <xf numFmtId="38" fontId="4" fillId="2" borderId="133" xfId="17" applyFont="1" applyFill="1" applyBorder="1" applyAlignment="1">
      <alignment horizontal="center" vertical="center" shrinkToFit="1"/>
    </xf>
    <xf numFmtId="38" fontId="4" fillId="2" borderId="163" xfId="17" applyFont="1" applyFill="1" applyBorder="1" applyAlignment="1">
      <alignment horizontal="center" vertical="center" shrinkToFit="1"/>
    </xf>
    <xf numFmtId="0" fontId="4" fillId="0" borderId="171" xfId="0" applyFont="1" applyBorder="1" applyAlignment="1">
      <alignment horizontal="center" vertical="center"/>
    </xf>
    <xf numFmtId="38" fontId="4" fillId="0" borderId="23" xfId="17" applyFont="1" applyBorder="1" applyAlignment="1">
      <alignment vertical="center"/>
    </xf>
    <xf numFmtId="38" fontId="4" fillId="0" borderId="24" xfId="17" applyFont="1" applyBorder="1" applyAlignment="1">
      <alignment vertical="center"/>
    </xf>
    <xf numFmtId="38" fontId="4" fillId="0" borderId="25" xfId="17" applyFont="1" applyBorder="1" applyAlignment="1">
      <alignment vertical="center"/>
    </xf>
    <xf numFmtId="38" fontId="4" fillId="0" borderId="26" xfId="17" applyFont="1" applyBorder="1" applyAlignment="1">
      <alignment vertical="center"/>
    </xf>
    <xf numFmtId="177" fontId="4" fillId="0" borderId="172" xfId="17" applyNumberFormat="1" applyFont="1" applyBorder="1" applyAlignment="1">
      <alignment vertical="center"/>
    </xf>
    <xf numFmtId="38" fontId="4" fillId="0" borderId="173" xfId="17" applyFont="1" applyFill="1" applyBorder="1" applyAlignment="1">
      <alignment vertical="center"/>
    </xf>
    <xf numFmtId="38" fontId="4" fillId="0" borderId="24" xfId="17" applyFont="1" applyFill="1" applyBorder="1" applyAlignment="1">
      <alignment vertical="center"/>
    </xf>
    <xf numFmtId="38" fontId="4" fillId="0" borderId="25" xfId="17" applyFont="1" applyFill="1" applyBorder="1" applyAlignment="1">
      <alignment vertical="center"/>
    </xf>
    <xf numFmtId="38" fontId="4" fillId="0" borderId="26" xfId="17" applyFont="1" applyFill="1" applyBorder="1" applyAlignment="1">
      <alignment vertical="center"/>
    </xf>
    <xf numFmtId="177" fontId="4" fillId="0" borderId="27" xfId="17" applyNumberFormat="1" applyFont="1" applyFill="1" applyBorder="1" applyAlignment="1">
      <alignment vertical="center"/>
    </xf>
    <xf numFmtId="0" fontId="4" fillId="0" borderId="1" xfId="0" applyFont="1" applyBorder="1" applyAlignment="1">
      <alignment horizontal="center" vertical="center"/>
    </xf>
    <xf numFmtId="38" fontId="4" fillId="0" borderId="13" xfId="17" applyFont="1" applyBorder="1" applyAlignment="1">
      <alignment vertical="center"/>
    </xf>
    <xf numFmtId="38" fontId="4" fillId="0" borderId="19" xfId="17" applyFont="1" applyBorder="1" applyAlignment="1">
      <alignment vertical="center"/>
    </xf>
    <xf numFmtId="38" fontId="4" fillId="0" borderId="10" xfId="17" applyFont="1" applyBorder="1" applyAlignment="1">
      <alignment vertical="center"/>
    </xf>
    <xf numFmtId="38" fontId="4" fillId="0" borderId="14" xfId="17" applyFont="1" applyBorder="1" applyAlignment="1">
      <alignment vertical="center"/>
    </xf>
    <xf numFmtId="177" fontId="4" fillId="0" borderId="5" xfId="17" applyNumberFormat="1" applyFont="1" applyBorder="1" applyAlignment="1">
      <alignment vertical="center"/>
    </xf>
    <xf numFmtId="38" fontId="4" fillId="0" borderId="174" xfId="17" applyFont="1" applyFill="1" applyBorder="1" applyAlignment="1">
      <alignment vertical="center"/>
    </xf>
    <xf numFmtId="38" fontId="4" fillId="0" borderId="19" xfId="17" applyFont="1" applyFill="1" applyBorder="1" applyAlignment="1">
      <alignment vertical="center"/>
    </xf>
    <xf numFmtId="38" fontId="4" fillId="0" borderId="10" xfId="17" applyFont="1" applyFill="1" applyBorder="1" applyAlignment="1">
      <alignment vertical="center"/>
    </xf>
    <xf numFmtId="38" fontId="4" fillId="0" borderId="14" xfId="17" applyFont="1" applyFill="1" applyBorder="1" applyAlignment="1">
      <alignment vertical="center"/>
    </xf>
    <xf numFmtId="177" fontId="4" fillId="0" borderId="12" xfId="17" applyNumberFormat="1" applyFont="1" applyFill="1" applyBorder="1" applyAlignment="1">
      <alignment vertical="center"/>
    </xf>
    <xf numFmtId="177" fontId="4" fillId="0" borderId="5" xfId="0" applyNumberFormat="1" applyFont="1" applyBorder="1" applyAlignment="1">
      <alignment vertical="center"/>
    </xf>
    <xf numFmtId="177" fontId="4" fillId="0" borderId="12" xfId="0" applyNumberFormat="1" applyFont="1" applyFill="1" applyBorder="1" applyAlignment="1">
      <alignment vertical="center"/>
    </xf>
    <xf numFmtId="0" fontId="4" fillId="2" borderId="1" xfId="0" applyFont="1" applyFill="1" applyBorder="1" applyAlignment="1">
      <alignment horizontal="center" vertical="center"/>
    </xf>
    <xf numFmtId="38" fontId="4" fillId="2" borderId="13" xfId="17" applyFont="1" applyFill="1" applyBorder="1" applyAlignment="1">
      <alignment vertical="center"/>
    </xf>
    <xf numFmtId="38" fontId="4" fillId="2" borderId="19" xfId="17" applyFont="1" applyFill="1" applyBorder="1" applyAlignment="1">
      <alignment vertical="center"/>
    </xf>
    <xf numFmtId="38" fontId="4" fillId="2" borderId="10" xfId="17" applyFont="1" applyFill="1" applyBorder="1" applyAlignment="1">
      <alignment vertical="center"/>
    </xf>
    <xf numFmtId="38" fontId="4" fillId="2" borderId="14" xfId="17" applyFont="1" applyFill="1" applyBorder="1" applyAlignment="1">
      <alignment vertical="center"/>
    </xf>
    <xf numFmtId="177" fontId="4" fillId="2" borderId="5" xfId="0" applyNumberFormat="1" applyFont="1" applyFill="1" applyBorder="1" applyAlignment="1">
      <alignment vertical="center"/>
    </xf>
    <xf numFmtId="38" fontId="4" fillId="2" borderId="174" xfId="17" applyFont="1" applyFill="1" applyBorder="1" applyAlignment="1">
      <alignment vertical="center"/>
    </xf>
    <xf numFmtId="177" fontId="4" fillId="2" borderId="12" xfId="0" applyNumberFormat="1" applyFont="1" applyFill="1" applyBorder="1" applyAlignment="1">
      <alignment vertical="center"/>
    </xf>
    <xf numFmtId="0" fontId="4" fillId="2" borderId="175" xfId="0" applyFont="1" applyFill="1" applyBorder="1" applyAlignment="1">
      <alignment horizontal="center" vertical="center"/>
    </xf>
    <xf numFmtId="38" fontId="4" fillId="2" borderId="176" xfId="17" applyFont="1" applyFill="1" applyBorder="1" applyAlignment="1">
      <alignment vertical="center"/>
    </xf>
    <xf numFmtId="38" fontId="4" fillId="2" borderId="177" xfId="17" applyFont="1" applyFill="1" applyBorder="1" applyAlignment="1">
      <alignment vertical="center"/>
    </xf>
    <xf numFmtId="38" fontId="4" fillId="2" borderId="178" xfId="17" applyFont="1" applyFill="1" applyBorder="1" applyAlignment="1">
      <alignment vertical="center"/>
    </xf>
    <xf numFmtId="38" fontId="4" fillId="2" borderId="179" xfId="17" applyFont="1" applyFill="1" applyBorder="1" applyAlignment="1">
      <alignment vertical="center"/>
    </xf>
    <xf numFmtId="177" fontId="4" fillId="2" borderId="180" xfId="0" applyNumberFormat="1" applyFont="1" applyFill="1" applyBorder="1" applyAlignment="1">
      <alignment vertical="center"/>
    </xf>
    <xf numFmtId="38" fontId="4" fillId="2" borderId="181" xfId="17" applyFont="1" applyFill="1" applyBorder="1" applyAlignment="1">
      <alignment vertical="center"/>
    </xf>
    <xf numFmtId="177" fontId="4" fillId="2" borderId="182" xfId="0" applyNumberFormat="1" applyFont="1" applyFill="1" applyBorder="1" applyAlignment="1">
      <alignment vertical="center"/>
    </xf>
    <xf numFmtId="0" fontId="21" fillId="2" borderId="183" xfId="0" applyFont="1" applyFill="1" applyBorder="1" applyAlignment="1">
      <alignment horizontal="center" vertical="center"/>
    </xf>
    <xf numFmtId="38" fontId="21" fillId="2" borderId="48" xfId="17" applyFont="1" applyFill="1" applyBorder="1" applyAlignment="1">
      <alignment vertical="center"/>
    </xf>
    <xf numFmtId="38" fontId="21" fillId="2" borderId="20" xfId="17" applyFont="1" applyFill="1" applyBorder="1" applyAlignment="1">
      <alignment vertical="center"/>
    </xf>
    <xf numFmtId="38" fontId="21" fillId="2" borderId="21" xfId="17" applyFont="1" applyFill="1" applyBorder="1" applyAlignment="1">
      <alignment vertical="center"/>
    </xf>
    <xf numFmtId="38" fontId="21" fillId="2" borderId="22" xfId="17" applyFont="1" applyFill="1" applyBorder="1" applyAlignment="1">
      <alignment vertical="center"/>
    </xf>
    <xf numFmtId="177" fontId="21" fillId="2" borderId="184" xfId="0" applyNumberFormat="1" applyFont="1" applyFill="1" applyBorder="1" applyAlignment="1">
      <alignment vertical="center"/>
    </xf>
    <xf numFmtId="38" fontId="21" fillId="2" borderId="185" xfId="17" applyFont="1" applyFill="1" applyBorder="1" applyAlignment="1">
      <alignment vertical="center"/>
    </xf>
    <xf numFmtId="177" fontId="21" fillId="2" borderId="186" xfId="0" applyNumberFormat="1" applyFont="1" applyFill="1" applyBorder="1" applyAlignment="1">
      <alignment vertical="center"/>
    </xf>
    <xf numFmtId="0" fontId="22" fillId="0" borderId="0" xfId="0" applyFont="1" applyAlignment="1">
      <alignment vertical="center"/>
    </xf>
    <xf numFmtId="0" fontId="22" fillId="0" borderId="0" xfId="0" applyFont="1" applyAlignment="1">
      <alignment horizontal="right" vertical="center"/>
    </xf>
    <xf numFmtId="0" fontId="22" fillId="2" borderId="9" xfId="0" applyFont="1" applyFill="1" applyBorder="1" applyAlignment="1">
      <alignment horizontal="center" vertical="center"/>
    </xf>
    <xf numFmtId="0" fontId="22" fillId="2" borderId="130" xfId="0" applyFont="1" applyFill="1" applyBorder="1" applyAlignment="1">
      <alignment horizontal="center" vertical="center"/>
    </xf>
    <xf numFmtId="0" fontId="22" fillId="0" borderId="16" xfId="0" applyFont="1" applyBorder="1" applyAlignment="1">
      <alignment horizontal="center" vertical="center"/>
    </xf>
    <xf numFmtId="38" fontId="22" fillId="0" borderId="164" xfId="17" applyFont="1" applyBorder="1" applyAlignment="1">
      <alignment vertical="center"/>
    </xf>
    <xf numFmtId="38" fontId="22" fillId="0" borderId="165" xfId="17" applyFont="1" applyBorder="1" applyAlignment="1">
      <alignment vertical="center"/>
    </xf>
    <xf numFmtId="0" fontId="22" fillId="0" borderId="13" xfId="0" applyFont="1" applyBorder="1" applyAlignment="1">
      <alignment horizontal="center" vertical="center"/>
    </xf>
    <xf numFmtId="38" fontId="22" fillId="0" borderId="18" xfId="17" applyFont="1" applyBorder="1" applyAlignment="1">
      <alignment vertical="center"/>
    </xf>
    <xf numFmtId="38" fontId="22" fillId="0" borderId="17" xfId="17" applyFont="1" applyBorder="1" applyAlignment="1">
      <alignment vertical="center"/>
    </xf>
    <xf numFmtId="0" fontId="22" fillId="0" borderId="69" xfId="0" applyFont="1" applyBorder="1" applyAlignment="1">
      <alignment horizontal="center" vertical="center"/>
    </xf>
    <xf numFmtId="38" fontId="22" fillId="0" borderId="134" xfId="17" applyFont="1" applyBorder="1" applyAlignment="1">
      <alignment vertical="center"/>
    </xf>
    <xf numFmtId="38" fontId="22" fillId="0" borderId="122" xfId="17" applyFont="1" applyBorder="1" applyAlignment="1">
      <alignment vertical="center"/>
    </xf>
    <xf numFmtId="0" fontId="22" fillId="0" borderId="0" xfId="0" applyFont="1" applyBorder="1" applyAlignment="1">
      <alignment horizontal="center" vertical="center"/>
    </xf>
    <xf numFmtId="38" fontId="22" fillId="0" borderId="0" xfId="17" applyFont="1" applyBorder="1" applyAlignment="1">
      <alignment vertical="center"/>
    </xf>
    <xf numFmtId="0" fontId="22" fillId="0" borderId="0" xfId="0" applyFont="1" applyBorder="1" applyAlignment="1">
      <alignment vertical="center"/>
    </xf>
    <xf numFmtId="0" fontId="22" fillId="2" borderId="160" xfId="0" applyFont="1" applyFill="1" applyBorder="1" applyAlignment="1">
      <alignment vertical="center"/>
    </xf>
    <xf numFmtId="0" fontId="20" fillId="2" borderId="160" xfId="0" applyFont="1" applyFill="1" applyBorder="1" applyAlignment="1">
      <alignment vertical="center"/>
    </xf>
    <xf numFmtId="0" fontId="20" fillId="2" borderId="130" xfId="0" applyFont="1" applyFill="1" applyBorder="1" applyAlignment="1">
      <alignment vertical="center"/>
    </xf>
    <xf numFmtId="0" fontId="22" fillId="0" borderId="164" xfId="0" applyFont="1" applyBorder="1" applyAlignment="1">
      <alignment vertical="center"/>
    </xf>
    <xf numFmtId="0" fontId="22" fillId="0" borderId="165" xfId="0" applyFont="1" applyBorder="1" applyAlignment="1">
      <alignment vertical="center"/>
    </xf>
    <xf numFmtId="0" fontId="22" fillId="0" borderId="18" xfId="0" applyFont="1" applyBorder="1" applyAlignment="1">
      <alignment vertical="center"/>
    </xf>
    <xf numFmtId="0" fontId="22" fillId="0" borderId="17" xfId="0" applyFont="1" applyBorder="1" applyAlignment="1">
      <alignment vertical="center"/>
    </xf>
    <xf numFmtId="0" fontId="22" fillId="0" borderId="134" xfId="0" applyFont="1" applyBorder="1" applyAlignment="1">
      <alignment vertical="center"/>
    </xf>
    <xf numFmtId="0" fontId="22" fillId="0" borderId="122" xfId="0" applyFont="1" applyBorder="1" applyAlignment="1">
      <alignment vertical="center"/>
    </xf>
    <xf numFmtId="0" fontId="22" fillId="2" borderId="38" xfId="0" applyFont="1" applyFill="1" applyBorder="1" applyAlignment="1">
      <alignment horizontal="center" vertical="center"/>
    </xf>
    <xf numFmtId="0" fontId="22" fillId="2" borderId="187" xfId="0" applyFont="1" applyFill="1" applyBorder="1" applyAlignment="1">
      <alignment horizontal="center" vertical="center"/>
    </xf>
    <xf numFmtId="0" fontId="22" fillId="2" borderId="68" xfId="0" applyFont="1" applyFill="1" applyBorder="1" applyAlignment="1">
      <alignment horizontal="center" vertical="center"/>
    </xf>
    <xf numFmtId="0" fontId="22" fillId="0" borderId="16" xfId="0" applyFont="1" applyFill="1" applyBorder="1" applyAlignment="1">
      <alignment horizontal="center" vertical="center"/>
    </xf>
    <xf numFmtId="38" fontId="22" fillId="0" borderId="39" xfId="17" applyFont="1" applyFill="1" applyBorder="1" applyAlignment="1">
      <alignment horizontal="right" vertical="center"/>
    </xf>
    <xf numFmtId="38" fontId="22" fillId="0" borderId="40" xfId="17" applyFont="1" applyFill="1" applyBorder="1" applyAlignment="1">
      <alignment horizontal="right" vertical="center"/>
    </xf>
    <xf numFmtId="38" fontId="22" fillId="0" borderId="91" xfId="17" applyFont="1" applyFill="1" applyBorder="1" applyAlignment="1">
      <alignment horizontal="right" vertical="center"/>
    </xf>
    <xf numFmtId="38" fontId="22" fillId="0" borderId="19" xfId="17" applyFont="1" applyBorder="1" applyAlignment="1">
      <alignment vertical="center"/>
    </xf>
    <xf numFmtId="38" fontId="22" fillId="0" borderId="42" xfId="17" applyFont="1" applyBorder="1" applyAlignment="1">
      <alignment vertical="center"/>
    </xf>
    <xf numFmtId="38" fontId="22" fillId="0" borderId="12" xfId="17" applyFont="1" applyBorder="1" applyAlignment="1">
      <alignment vertical="center"/>
    </xf>
    <xf numFmtId="38" fontId="22" fillId="0" borderId="42" xfId="17" applyFont="1" applyBorder="1" applyAlignment="1">
      <alignment horizontal="right" vertical="center"/>
    </xf>
    <xf numFmtId="38" fontId="22" fillId="0" borderId="12" xfId="17" applyFont="1" applyBorder="1" applyAlignment="1">
      <alignment horizontal="right" vertical="center"/>
    </xf>
    <xf numFmtId="38" fontId="22" fillId="0" borderId="19" xfId="17" applyFont="1" applyBorder="1" applyAlignment="1">
      <alignment horizontal="right" vertical="center"/>
    </xf>
    <xf numFmtId="38" fontId="22" fillId="0" borderId="60" xfId="17" applyFont="1" applyBorder="1" applyAlignment="1">
      <alignment vertical="center"/>
    </xf>
    <xf numFmtId="38" fontId="22" fillId="0" borderId="135" xfId="17" applyFont="1" applyBorder="1" applyAlignment="1">
      <alignment vertical="center"/>
    </xf>
    <xf numFmtId="38" fontId="22" fillId="0" borderId="123" xfId="17" applyFont="1" applyBorder="1" applyAlignment="1">
      <alignment horizontal="right" vertical="center"/>
    </xf>
    <xf numFmtId="0" fontId="22" fillId="2" borderId="158" xfId="0" applyFont="1" applyFill="1" applyBorder="1" applyAlignment="1">
      <alignment horizontal="center" vertical="center" wrapText="1"/>
    </xf>
    <xf numFmtId="0" fontId="22" fillId="2" borderId="159" xfId="0" applyFont="1" applyFill="1" applyBorder="1" applyAlignment="1">
      <alignment horizontal="center" vertical="center" wrapText="1"/>
    </xf>
    <xf numFmtId="0" fontId="22" fillId="0" borderId="44" xfId="0" applyFont="1" applyBorder="1" applyAlignment="1">
      <alignment horizontal="center" vertical="center"/>
    </xf>
    <xf numFmtId="38" fontId="22" fillId="0" borderId="113" xfId="17" applyFont="1" applyBorder="1" applyAlignment="1">
      <alignment vertical="center"/>
    </xf>
    <xf numFmtId="0" fontId="22" fillId="0" borderId="113" xfId="0" applyFont="1" applyBorder="1" applyAlignment="1">
      <alignment vertical="center"/>
    </xf>
    <xf numFmtId="0" fontId="22" fillId="0" borderId="69" xfId="0" applyFont="1" applyFill="1" applyBorder="1" applyAlignment="1">
      <alignment horizontal="center" vertical="center"/>
    </xf>
    <xf numFmtId="38" fontId="22" fillId="0" borderId="134" xfId="17" applyFont="1" applyFill="1" applyBorder="1" applyAlignment="1">
      <alignment vertical="center"/>
    </xf>
    <xf numFmtId="0" fontId="22" fillId="0" borderId="134" xfId="0" applyFont="1" applyFill="1" applyBorder="1" applyAlignment="1">
      <alignment vertical="center"/>
    </xf>
    <xf numFmtId="178" fontId="22" fillId="0" borderId="114" xfId="0" applyNumberFormat="1" applyFont="1" applyBorder="1" applyAlignment="1">
      <alignment vertical="center"/>
    </xf>
    <xf numFmtId="178" fontId="22" fillId="0" borderId="18" xfId="0" applyNumberFormat="1" applyFont="1" applyBorder="1" applyAlignment="1">
      <alignment vertical="center"/>
    </xf>
    <xf numFmtId="178" fontId="22" fillId="0" borderId="114" xfId="0" applyNumberFormat="1" applyFont="1" applyBorder="1" applyAlignment="1">
      <alignment horizontal="center" vertical="center"/>
    </xf>
    <xf numFmtId="178" fontId="22" fillId="0" borderId="0" xfId="0" applyNumberFormat="1" applyFont="1" applyBorder="1" applyAlignment="1">
      <alignment vertical="center"/>
    </xf>
    <xf numFmtId="0" fontId="20" fillId="2" borderId="115" xfId="0" applyFont="1" applyFill="1" applyBorder="1" applyAlignment="1">
      <alignment horizontal="center" vertical="center" wrapText="1"/>
    </xf>
    <xf numFmtId="0" fontId="22" fillId="2" borderId="70" xfId="0" applyFont="1" applyFill="1" applyBorder="1" applyAlignment="1">
      <alignment horizontal="center" vertical="center" wrapText="1"/>
    </xf>
    <xf numFmtId="0" fontId="22" fillId="2" borderId="70" xfId="0" applyFont="1" applyFill="1" applyBorder="1" applyAlignment="1">
      <alignment horizontal="center" vertical="center" wrapText="1" shrinkToFit="1"/>
    </xf>
    <xf numFmtId="0" fontId="22" fillId="0" borderId="188" xfId="0" applyFont="1" applyBorder="1" applyAlignment="1">
      <alignment vertical="center"/>
    </xf>
    <xf numFmtId="178" fontId="22" fillId="0" borderId="113" xfId="0" applyNumberFormat="1" applyFont="1" applyBorder="1" applyAlignment="1">
      <alignment vertical="center"/>
    </xf>
    <xf numFmtId="178" fontId="22" fillId="0" borderId="0" xfId="0" applyNumberFormat="1" applyFont="1" applyBorder="1" applyAlignment="1">
      <alignment horizontal="center" vertical="center"/>
    </xf>
    <xf numFmtId="0" fontId="20" fillId="2" borderId="70" xfId="0" applyFont="1" applyFill="1" applyBorder="1" applyAlignment="1">
      <alignment horizontal="center" vertical="center" wrapText="1"/>
    </xf>
    <xf numFmtId="0" fontId="22" fillId="0" borderId="114" xfId="0" applyFont="1" applyFill="1" applyBorder="1" applyAlignment="1">
      <alignment horizontal="center" vertical="center"/>
    </xf>
    <xf numFmtId="0" fontId="22" fillId="0" borderId="114" xfId="0" applyFont="1" applyFill="1" applyBorder="1" applyAlignment="1">
      <alignment horizontal="center" vertical="center" wrapText="1"/>
    </xf>
    <xf numFmtId="0" fontId="20" fillId="0" borderId="114" xfId="0" applyFont="1" applyFill="1" applyBorder="1" applyAlignment="1">
      <alignment horizontal="right" vertical="center"/>
    </xf>
    <xf numFmtId="0" fontId="20" fillId="0" borderId="114" xfId="0" applyFont="1" applyFill="1" applyBorder="1" applyAlignment="1">
      <alignment horizontal="right" vertical="center" wrapText="1"/>
    </xf>
    <xf numFmtId="0" fontId="20" fillId="0" borderId="114" xfId="0" applyFont="1" applyFill="1" applyBorder="1" applyAlignment="1">
      <alignment horizontal="right" vertical="center" shrinkToFit="1"/>
    </xf>
    <xf numFmtId="0" fontId="20" fillId="0" borderId="115" xfId="0" applyFont="1" applyFill="1" applyBorder="1" applyAlignment="1">
      <alignment horizontal="right" vertical="center" shrinkToFit="1"/>
    </xf>
    <xf numFmtId="182" fontId="22" fillId="0" borderId="114" xfId="0" applyNumberFormat="1" applyFont="1" applyBorder="1" applyAlignment="1">
      <alignment vertical="center"/>
    </xf>
    <xf numFmtId="181" fontId="22" fillId="0" borderId="4" xfId="0" applyNumberFormat="1" applyFont="1" applyBorder="1" applyAlignment="1">
      <alignment vertical="center"/>
    </xf>
    <xf numFmtId="182" fontId="22" fillId="0" borderId="18" xfId="0" applyNumberFormat="1" applyFont="1" applyBorder="1" applyAlignment="1">
      <alignment vertical="center"/>
    </xf>
    <xf numFmtId="181" fontId="22" fillId="0" borderId="5" xfId="0" applyNumberFormat="1" applyFont="1" applyBorder="1" applyAlignment="1">
      <alignment vertical="center"/>
    </xf>
    <xf numFmtId="181" fontId="22" fillId="0" borderId="73" xfId="17" applyNumberFormat="1" applyFont="1" applyBorder="1" applyAlignment="1">
      <alignment horizontal="right" vertical="center"/>
    </xf>
    <xf numFmtId="181" fontId="22" fillId="0" borderId="121" xfId="0" applyNumberFormat="1" applyFont="1" applyBorder="1" applyAlignment="1">
      <alignment vertical="center"/>
    </xf>
    <xf numFmtId="0" fontId="20" fillId="0" borderId="0" xfId="0" applyFont="1" applyAlignment="1">
      <alignment horizontal="right" vertical="center"/>
    </xf>
    <xf numFmtId="0" fontId="22" fillId="0" borderId="0" xfId="0" applyFont="1" applyFill="1" applyBorder="1" applyAlignment="1">
      <alignment vertical="center"/>
    </xf>
    <xf numFmtId="0" fontId="22" fillId="0" borderId="114" xfId="0" applyFont="1" applyBorder="1" applyAlignment="1">
      <alignment vertical="center"/>
    </xf>
    <xf numFmtId="0" fontId="22" fillId="0" borderId="0" xfId="0" applyFont="1" applyAlignment="1">
      <alignment horizontal="center" vertical="center"/>
    </xf>
    <xf numFmtId="0" fontId="22" fillId="2" borderId="189" xfId="0" applyFont="1" applyFill="1" applyBorder="1" applyAlignment="1">
      <alignment horizontal="center" vertical="center" wrapText="1"/>
    </xf>
    <xf numFmtId="0" fontId="22" fillId="0" borderId="101" xfId="0" applyFont="1" applyBorder="1" applyAlignment="1">
      <alignment horizontal="center" vertical="center"/>
    </xf>
    <xf numFmtId="178" fontId="22" fillId="0" borderId="190" xfId="0" applyNumberFormat="1" applyFont="1" applyBorder="1" applyAlignment="1">
      <alignment vertical="center"/>
    </xf>
    <xf numFmtId="178" fontId="22" fillId="0" borderId="17" xfId="0" applyNumberFormat="1" applyFont="1" applyBorder="1" applyAlignment="1">
      <alignment vertical="center"/>
    </xf>
    <xf numFmtId="178" fontId="22" fillId="0" borderId="134" xfId="0" applyNumberFormat="1" applyFont="1" applyBorder="1" applyAlignment="1">
      <alignment vertical="center"/>
    </xf>
    <xf numFmtId="178" fontId="22" fillId="0" borderId="122" xfId="0" applyNumberFormat="1" applyFont="1" applyBorder="1" applyAlignment="1">
      <alignment vertical="center"/>
    </xf>
    <xf numFmtId="178" fontId="22" fillId="0" borderId="17" xfId="0" applyNumberFormat="1" applyFont="1" applyBorder="1" applyAlignment="1">
      <alignment horizontal="center" vertical="center"/>
    </xf>
    <xf numFmtId="0" fontId="22" fillId="0" borderId="191" xfId="0" applyFont="1" applyBorder="1" applyAlignment="1">
      <alignment horizontal="center" vertical="center"/>
    </xf>
    <xf numFmtId="0" fontId="22" fillId="0" borderId="12" xfId="0" applyFont="1" applyBorder="1" applyAlignment="1">
      <alignment vertical="center"/>
    </xf>
    <xf numFmtId="38" fontId="22" fillId="0" borderId="17" xfId="17" applyFont="1" applyBorder="1" applyAlignment="1">
      <alignment horizontal="right" vertical="center"/>
    </xf>
    <xf numFmtId="0" fontId="22" fillId="0" borderId="12" xfId="0" applyFont="1" applyBorder="1" applyAlignment="1">
      <alignment horizontal="center" vertical="center"/>
    </xf>
    <xf numFmtId="178" fontId="22" fillId="0" borderId="12" xfId="0" applyNumberFormat="1" applyFont="1" applyBorder="1" applyAlignment="1">
      <alignment horizontal="center" vertical="center"/>
    </xf>
    <xf numFmtId="178" fontId="22" fillId="0" borderId="112" xfId="0" applyNumberFormat="1" applyFont="1" applyBorder="1" applyAlignment="1">
      <alignment horizontal="center" vertical="center"/>
    </xf>
    <xf numFmtId="178" fontId="22" fillId="0" borderId="134" xfId="0" applyNumberFormat="1" applyFont="1" applyFill="1" applyBorder="1" applyAlignment="1">
      <alignment vertical="center"/>
    </xf>
    <xf numFmtId="178" fontId="22" fillId="0" borderId="123" xfId="0" applyNumberFormat="1" applyFont="1" applyFill="1" applyBorder="1" applyAlignment="1">
      <alignment horizontal="center" vertical="center"/>
    </xf>
    <xf numFmtId="0" fontId="20" fillId="2" borderId="189" xfId="0" applyFont="1" applyFill="1" applyBorder="1" applyAlignment="1">
      <alignment horizontal="center" vertical="center" wrapText="1"/>
    </xf>
    <xf numFmtId="0" fontId="22" fillId="0" borderId="101" xfId="0" applyFont="1" applyFill="1" applyBorder="1" applyAlignment="1">
      <alignment horizontal="center" vertical="center"/>
    </xf>
    <xf numFmtId="0" fontId="20" fillId="0" borderId="190" xfId="0" applyFont="1" applyFill="1" applyBorder="1" applyAlignment="1">
      <alignment horizontal="right" vertical="center" shrinkToFit="1"/>
    </xf>
    <xf numFmtId="181" fontId="22" fillId="0" borderId="165" xfId="0" applyNumberFormat="1" applyFont="1" applyBorder="1" applyAlignment="1">
      <alignment vertical="center"/>
    </xf>
    <xf numFmtId="181" fontId="22" fillId="0" borderId="17" xfId="0" applyNumberFormat="1" applyFont="1" applyBorder="1" applyAlignment="1">
      <alignment vertical="center"/>
    </xf>
    <xf numFmtId="181" fontId="22" fillId="0" borderId="111" xfId="0" applyNumberFormat="1" applyFont="1" applyBorder="1" applyAlignment="1">
      <alignment vertical="center"/>
    </xf>
    <xf numFmtId="178" fontId="22" fillId="0" borderId="134" xfId="0" applyNumberFormat="1" applyFont="1" applyFill="1" applyBorder="1" applyAlignment="1">
      <alignment horizontal="center" vertical="center"/>
    </xf>
    <xf numFmtId="182" fontId="22" fillId="0" borderId="134" xfId="0" applyNumberFormat="1" applyFont="1" applyFill="1" applyBorder="1" applyAlignment="1">
      <alignment vertical="center"/>
    </xf>
    <xf numFmtId="181" fontId="22" fillId="0" borderId="6" xfId="0" applyNumberFormat="1" applyFont="1" applyFill="1" applyBorder="1" applyAlignment="1">
      <alignment vertical="center"/>
    </xf>
    <xf numFmtId="181" fontId="22" fillId="0" borderId="122" xfId="0" applyNumberFormat="1" applyFont="1" applyFill="1" applyBorder="1" applyAlignment="1">
      <alignment vertical="center"/>
    </xf>
    <xf numFmtId="0" fontId="22" fillId="2" borderId="160" xfId="0" applyFont="1" applyFill="1" applyBorder="1" applyAlignment="1">
      <alignment horizontal="center" vertical="center" wrapText="1"/>
    </xf>
    <xf numFmtId="0" fontId="20" fillId="2" borderId="130" xfId="0" applyFont="1" applyFill="1" applyBorder="1" applyAlignment="1">
      <alignment horizontal="center" vertical="center" wrapText="1"/>
    </xf>
    <xf numFmtId="0" fontId="22" fillId="0" borderId="111" xfId="0" applyFont="1" applyBorder="1" applyAlignment="1">
      <alignment vertical="center"/>
    </xf>
    <xf numFmtId="0" fontId="22" fillId="0" borderId="122" xfId="0" applyFont="1" applyFill="1" applyBorder="1" applyAlignment="1">
      <alignment vertical="center"/>
    </xf>
    <xf numFmtId="0" fontId="22" fillId="0" borderId="0" xfId="0" applyFont="1" applyFill="1" applyBorder="1" applyAlignment="1">
      <alignment horizontal="left" vertical="center"/>
    </xf>
    <xf numFmtId="0" fontId="22" fillId="2" borderId="30" xfId="0" applyFont="1" applyFill="1" applyBorder="1" applyAlignment="1">
      <alignment horizontal="center" vertical="center" shrinkToFit="1"/>
    </xf>
    <xf numFmtId="0" fontId="22" fillId="2" borderId="32" xfId="0" applyFont="1" applyFill="1" applyBorder="1" applyAlignment="1">
      <alignment horizontal="center" vertical="center" shrinkToFit="1"/>
    </xf>
    <xf numFmtId="0" fontId="22" fillId="2" borderId="84" xfId="0" applyFont="1" applyFill="1" applyBorder="1" applyAlignment="1">
      <alignment horizontal="center" vertical="center" shrinkToFit="1"/>
    </xf>
    <xf numFmtId="0" fontId="22" fillId="0" borderId="3" xfId="0" applyFont="1" applyFill="1" applyBorder="1" applyAlignment="1">
      <alignment horizontal="distributed" vertical="center" shrinkToFit="1"/>
    </xf>
    <xf numFmtId="38" fontId="22" fillId="0" borderId="39" xfId="17" applyFont="1" applyFill="1" applyBorder="1" applyAlignment="1">
      <alignment vertical="center"/>
    </xf>
    <xf numFmtId="38" fontId="22" fillId="0" borderId="76" xfId="17" applyFont="1" applyFill="1" applyBorder="1" applyAlignment="1">
      <alignment vertical="center"/>
    </xf>
    <xf numFmtId="38" fontId="22" fillId="0" borderId="66" xfId="17" applyFont="1" applyFill="1" applyBorder="1" applyAlignment="1">
      <alignment vertical="center"/>
    </xf>
    <xf numFmtId="38" fontId="22" fillId="0" borderId="110" xfId="17" applyFont="1" applyFill="1" applyBorder="1" applyAlignment="1">
      <alignment vertical="center"/>
    </xf>
    <xf numFmtId="38" fontId="22" fillId="0" borderId="76" xfId="17" applyNumberFormat="1" applyFont="1" applyFill="1" applyBorder="1" applyAlignment="1">
      <alignment vertical="center"/>
    </xf>
    <xf numFmtId="38" fontId="22" fillId="0" borderId="90" xfId="17" applyFont="1" applyFill="1" applyBorder="1" applyAlignment="1">
      <alignment vertical="center"/>
    </xf>
    <xf numFmtId="0" fontId="22" fillId="0" borderId="1" xfId="0" applyFont="1" applyFill="1" applyBorder="1" applyAlignment="1">
      <alignment vertical="center" shrinkToFit="1"/>
    </xf>
    <xf numFmtId="38" fontId="22" fillId="0" borderId="19" xfId="17" applyFont="1" applyFill="1" applyBorder="1" applyAlignment="1">
      <alignment vertical="center"/>
    </xf>
    <xf numFmtId="38" fontId="22" fillId="0" borderId="14" xfId="17" applyFont="1" applyFill="1" applyBorder="1" applyAlignment="1">
      <alignment vertical="center"/>
    </xf>
    <xf numFmtId="38" fontId="22" fillId="0" borderId="56" xfId="17" applyFont="1" applyFill="1" applyBorder="1" applyAlignment="1">
      <alignment vertical="center"/>
    </xf>
    <xf numFmtId="38" fontId="22" fillId="0" borderId="55" xfId="17" applyFont="1" applyFill="1" applyBorder="1" applyAlignment="1">
      <alignment vertical="center"/>
    </xf>
    <xf numFmtId="38" fontId="22" fillId="0" borderId="14" xfId="17" applyNumberFormat="1" applyFont="1" applyFill="1" applyBorder="1" applyAlignment="1">
      <alignment vertical="center"/>
    </xf>
    <xf numFmtId="38" fontId="22" fillId="0" borderId="11" xfId="17" applyFont="1" applyFill="1" applyBorder="1" applyAlignment="1">
      <alignment vertical="center"/>
    </xf>
    <xf numFmtId="0" fontId="22" fillId="0" borderId="1" xfId="0" applyFont="1" applyBorder="1" applyAlignment="1">
      <alignment horizontal="distributed" vertical="center" shrinkToFit="1"/>
    </xf>
    <xf numFmtId="38" fontId="22" fillId="0" borderId="14" xfId="17" applyNumberFormat="1" applyFont="1" applyBorder="1" applyAlignment="1">
      <alignment vertical="center"/>
    </xf>
    <xf numFmtId="38" fontId="22" fillId="0" borderId="55" xfId="17" applyFont="1" applyBorder="1" applyAlignment="1">
      <alignment vertical="center"/>
    </xf>
    <xf numFmtId="0" fontId="22" fillId="0" borderId="85" xfId="0" applyFont="1" applyBorder="1" applyAlignment="1">
      <alignment horizontal="center" vertical="center" shrinkToFit="1"/>
    </xf>
    <xf numFmtId="38" fontId="22" fillId="0" borderId="57" xfId="17" applyFont="1" applyFill="1" applyBorder="1" applyAlignment="1">
      <alignment vertical="center"/>
    </xf>
    <xf numFmtId="38" fontId="22" fillId="0" borderId="106" xfId="17" applyFont="1" applyBorder="1" applyAlignment="1">
      <alignment vertical="center"/>
    </xf>
    <xf numFmtId="38" fontId="22" fillId="0" borderId="45" xfId="17" applyFont="1" applyFill="1" applyBorder="1" applyAlignment="1">
      <alignment vertical="center"/>
    </xf>
    <xf numFmtId="38" fontId="22" fillId="0" borderId="86" xfId="17" applyFont="1" applyFill="1" applyBorder="1" applyAlignment="1">
      <alignment vertical="center"/>
    </xf>
    <xf numFmtId="0" fontId="22" fillId="0" borderId="1" xfId="0" applyFont="1" applyBorder="1" applyAlignment="1">
      <alignment vertical="center" shrinkToFit="1"/>
    </xf>
    <xf numFmtId="38" fontId="22" fillId="0" borderId="19" xfId="17" applyFont="1" applyFill="1" applyBorder="1" applyAlignment="1">
      <alignment horizontal="right" vertical="center"/>
    </xf>
    <xf numFmtId="38" fontId="22" fillId="0" borderId="14" xfId="17" applyFont="1" applyFill="1" applyBorder="1" applyAlignment="1">
      <alignment horizontal="right" vertical="center"/>
    </xf>
    <xf numFmtId="38" fontId="22" fillId="0" borderId="56" xfId="17" applyFont="1" applyFill="1" applyBorder="1" applyAlignment="1">
      <alignment horizontal="right" vertical="center"/>
    </xf>
    <xf numFmtId="38" fontId="22" fillId="0" borderId="55" xfId="17" applyFont="1" applyFill="1" applyBorder="1" applyAlignment="1">
      <alignment horizontal="right" vertical="center"/>
    </xf>
    <xf numFmtId="0" fontId="22" fillId="0" borderId="85" xfId="0" applyFont="1" applyBorder="1" applyAlignment="1">
      <alignment horizontal="distributed" vertical="center" shrinkToFit="1"/>
    </xf>
    <xf numFmtId="0" fontId="22" fillId="0" borderId="2" xfId="0" applyFont="1" applyBorder="1" applyAlignment="1">
      <alignment horizontal="distributed" vertical="center" shrinkToFit="1"/>
    </xf>
    <xf numFmtId="38" fontId="22" fillId="0" borderId="60" xfId="17" applyFont="1" applyFill="1" applyBorder="1" applyAlignment="1">
      <alignment vertical="center"/>
    </xf>
    <xf numFmtId="38" fontId="22" fillId="0" borderId="15" xfId="17" applyFont="1" applyFill="1" applyBorder="1" applyAlignment="1">
      <alignment vertical="center"/>
    </xf>
    <xf numFmtId="38" fontId="22" fillId="0" borderId="61" xfId="17" applyFont="1" applyFill="1" applyBorder="1" applyAlignment="1">
      <alignment vertical="center"/>
    </xf>
    <xf numFmtId="38" fontId="22" fillId="0" borderId="59" xfId="17" applyFont="1" applyFill="1" applyBorder="1" applyAlignment="1">
      <alignment vertical="center"/>
    </xf>
    <xf numFmtId="38" fontId="22" fillId="0" borderId="15" xfId="17" applyNumberFormat="1" applyFont="1" applyBorder="1" applyAlignment="1">
      <alignment vertical="center"/>
    </xf>
    <xf numFmtId="38" fontId="22" fillId="0" borderId="61" xfId="17" applyFont="1" applyFill="1" applyBorder="1" applyAlignment="1">
      <alignment horizontal="right" vertical="center"/>
    </xf>
    <xf numFmtId="38" fontId="22" fillId="0" borderId="59" xfId="17" applyFont="1" applyBorder="1" applyAlignment="1">
      <alignment horizontal="right" vertical="center"/>
    </xf>
    <xf numFmtId="38" fontId="22" fillId="0" borderId="60" xfId="17" applyFont="1" applyFill="1" applyBorder="1" applyAlignment="1">
      <alignment horizontal="right" vertical="center"/>
    </xf>
    <xf numFmtId="38" fontId="22" fillId="0" borderId="129" xfId="17" applyFont="1" applyFill="1" applyBorder="1" applyAlignment="1">
      <alignment horizontal="right" vertical="center"/>
    </xf>
    <xf numFmtId="0" fontId="22" fillId="2" borderId="83" xfId="0" applyFont="1" applyFill="1" applyBorder="1" applyAlignment="1">
      <alignment horizontal="center" vertical="center" shrinkToFit="1"/>
    </xf>
    <xf numFmtId="0" fontId="22" fillId="0" borderId="88" xfId="0" applyFont="1" applyFill="1" applyBorder="1" applyAlignment="1">
      <alignment horizontal="center" vertical="center" shrinkToFit="1"/>
    </xf>
    <xf numFmtId="38" fontId="22" fillId="0" borderId="52" xfId="17" applyFont="1" applyFill="1" applyBorder="1" applyAlignment="1">
      <alignment vertical="center"/>
    </xf>
    <xf numFmtId="38" fontId="22" fillId="0" borderId="51" xfId="17" applyFont="1" applyFill="1" applyBorder="1" applyAlignment="1">
      <alignment vertical="center"/>
    </xf>
    <xf numFmtId="38" fontId="22" fillId="0" borderId="105" xfId="17" applyNumberFormat="1" applyFont="1" applyFill="1" applyBorder="1" applyAlignment="1">
      <alignment vertical="center"/>
    </xf>
    <xf numFmtId="0" fontId="22" fillId="0" borderId="53" xfId="0" applyFont="1" applyFill="1" applyBorder="1" applyAlignment="1">
      <alignment vertical="center"/>
    </xf>
    <xf numFmtId="177" fontId="22" fillId="0" borderId="52" xfId="17" applyNumberFormat="1" applyFont="1" applyFill="1" applyBorder="1" applyAlignment="1">
      <alignment vertical="center"/>
    </xf>
    <xf numFmtId="177" fontId="22" fillId="0" borderId="51" xfId="17" applyNumberFormat="1" applyFont="1" applyFill="1" applyBorder="1" applyAlignment="1">
      <alignment vertical="center"/>
    </xf>
    <xf numFmtId="176" fontId="22" fillId="0" borderId="63" xfId="0" applyNumberFormat="1" applyFont="1" applyFill="1" applyBorder="1" applyAlignment="1">
      <alignment vertical="center"/>
    </xf>
    <xf numFmtId="0" fontId="22" fillId="0" borderId="13" xfId="0" applyFont="1" applyFill="1" applyBorder="1" applyAlignment="1">
      <alignment vertical="center" shrinkToFit="1"/>
    </xf>
    <xf numFmtId="38" fontId="22" fillId="0" borderId="10" xfId="17" applyFont="1" applyFill="1" applyBorder="1" applyAlignment="1">
      <alignment vertical="center"/>
    </xf>
    <xf numFmtId="38" fontId="22" fillId="0" borderId="55" xfId="17" applyNumberFormat="1" applyFont="1" applyFill="1" applyBorder="1" applyAlignment="1">
      <alignment vertical="center"/>
    </xf>
    <xf numFmtId="0" fontId="22" fillId="0" borderId="14" xfId="0" applyFont="1" applyFill="1" applyBorder="1" applyAlignment="1">
      <alignment vertical="center"/>
    </xf>
    <xf numFmtId="177" fontId="22" fillId="0" borderId="19" xfId="17" applyNumberFormat="1" applyFont="1" applyFill="1" applyBorder="1" applyAlignment="1">
      <alignment vertical="center"/>
    </xf>
    <xf numFmtId="177" fontId="22" fillId="0" borderId="10" xfId="17" applyNumberFormat="1" applyFont="1" applyFill="1" applyBorder="1" applyAlignment="1">
      <alignment vertical="center"/>
    </xf>
    <xf numFmtId="177" fontId="22" fillId="0" borderId="56" xfId="17" applyNumberFormat="1" applyFont="1" applyFill="1" applyBorder="1" applyAlignment="1">
      <alignment vertical="center"/>
    </xf>
    <xf numFmtId="176" fontId="22" fillId="0" borderId="11" xfId="0" applyNumberFormat="1" applyFont="1" applyFill="1" applyBorder="1" applyAlignment="1">
      <alignment vertical="center"/>
    </xf>
    <xf numFmtId="0" fontId="22" fillId="0" borderId="13" xfId="0" applyFont="1" applyBorder="1" applyAlignment="1">
      <alignment vertical="center" shrinkToFit="1"/>
    </xf>
    <xf numFmtId="38" fontId="22" fillId="0" borderId="10" xfId="17" applyFont="1" applyBorder="1" applyAlignment="1">
      <alignment vertical="center"/>
    </xf>
    <xf numFmtId="38" fontId="22" fillId="0" borderId="55" xfId="17" applyNumberFormat="1" applyFont="1" applyBorder="1" applyAlignment="1">
      <alignment vertical="center"/>
    </xf>
    <xf numFmtId="177" fontId="22" fillId="0" borderId="10" xfId="17" applyNumberFormat="1" applyFont="1" applyBorder="1" applyAlignment="1">
      <alignment vertical="center"/>
    </xf>
    <xf numFmtId="0" fontId="22" fillId="0" borderId="44" xfId="0" applyFont="1" applyBorder="1" applyAlignment="1">
      <alignment vertical="center" shrinkToFit="1"/>
    </xf>
    <xf numFmtId="177" fontId="22" fillId="0" borderId="57" xfId="17" applyNumberFormat="1" applyFont="1" applyFill="1" applyBorder="1" applyAlignment="1">
      <alignment vertical="center"/>
    </xf>
    <xf numFmtId="177" fontId="22" fillId="0" borderId="64" xfId="17" applyNumberFormat="1" applyFont="1" applyBorder="1" applyAlignment="1">
      <alignment vertical="center"/>
    </xf>
    <xf numFmtId="0" fontId="22" fillId="0" borderId="69" xfId="0" applyFont="1" applyBorder="1" applyAlignment="1">
      <alignment vertical="center" shrinkToFit="1"/>
    </xf>
    <xf numFmtId="38" fontId="22" fillId="0" borderId="58" xfId="17" applyFont="1" applyFill="1" applyBorder="1" applyAlignment="1">
      <alignment horizontal="right" vertical="center"/>
    </xf>
    <xf numFmtId="38" fontId="22" fillId="0" borderId="58" xfId="17" applyFont="1" applyBorder="1" applyAlignment="1">
      <alignment horizontal="right" vertical="center"/>
    </xf>
    <xf numFmtId="38" fontId="22" fillId="0" borderId="59" xfId="17" applyNumberFormat="1" applyFont="1" applyBorder="1" applyAlignment="1">
      <alignment horizontal="right" vertical="center"/>
    </xf>
    <xf numFmtId="177" fontId="22" fillId="0" borderId="60" xfId="17" applyNumberFormat="1" applyFont="1" applyFill="1" applyBorder="1" applyAlignment="1">
      <alignment horizontal="right" vertical="center"/>
    </xf>
    <xf numFmtId="177" fontId="22" fillId="0" borderId="58" xfId="17" applyNumberFormat="1" applyFont="1" applyBorder="1" applyAlignment="1">
      <alignment horizontal="right" vertical="center"/>
    </xf>
    <xf numFmtId="177" fontId="22" fillId="0" borderId="61" xfId="17" applyNumberFormat="1" applyFont="1" applyFill="1" applyBorder="1" applyAlignment="1">
      <alignment horizontal="right" vertical="center"/>
    </xf>
    <xf numFmtId="38" fontId="22" fillId="0" borderId="129" xfId="17" applyNumberFormat="1" applyFont="1" applyBorder="1" applyAlignment="1">
      <alignment horizontal="right" vertical="center"/>
    </xf>
    <xf numFmtId="0" fontId="22" fillId="2" borderId="138" xfId="0" applyFont="1" applyFill="1" applyBorder="1" applyAlignment="1">
      <alignment horizontal="center" vertical="center" shrinkToFit="1"/>
    </xf>
    <xf numFmtId="0" fontId="22" fillId="2" borderId="192" xfId="0" applyFont="1" applyFill="1" applyBorder="1" applyAlignment="1">
      <alignment horizontal="center" vertical="center" shrinkToFit="1"/>
    </xf>
    <xf numFmtId="0" fontId="22" fillId="2" borderId="141" xfId="0" applyFont="1" applyFill="1" applyBorder="1" applyAlignment="1">
      <alignment horizontal="center" vertical="center" wrapText="1" shrinkToFit="1"/>
    </xf>
    <xf numFmtId="0" fontId="22" fillId="2" borderId="193" xfId="0" applyFont="1" applyFill="1" applyBorder="1" applyAlignment="1">
      <alignment horizontal="center" vertical="center" shrinkToFit="1"/>
    </xf>
    <xf numFmtId="0" fontId="22" fillId="2" borderId="193" xfId="0" applyFont="1" applyFill="1" applyBorder="1" applyAlignment="1">
      <alignment horizontal="center" vertical="center" wrapText="1" shrinkToFit="1"/>
    </xf>
    <xf numFmtId="0" fontId="22" fillId="2" borderId="194" xfId="0" applyFont="1" applyFill="1" applyBorder="1" applyAlignment="1">
      <alignment horizontal="center" vertical="center"/>
    </xf>
    <xf numFmtId="0" fontId="22" fillId="2" borderId="195" xfId="0" applyFont="1" applyFill="1" applyBorder="1" applyAlignment="1">
      <alignment horizontal="center" vertical="center" shrinkToFit="1"/>
    </xf>
    <xf numFmtId="0" fontId="22" fillId="2" borderId="196" xfId="0" applyFont="1" applyFill="1" applyBorder="1" applyAlignment="1">
      <alignment horizontal="right" vertical="center" shrinkToFit="1"/>
    </xf>
    <xf numFmtId="0" fontId="22" fillId="2" borderId="197" xfId="0" applyFont="1" applyFill="1" applyBorder="1" applyAlignment="1">
      <alignment horizontal="center" vertical="center" shrinkToFit="1"/>
    </xf>
    <xf numFmtId="0" fontId="22" fillId="2" borderId="187" xfId="0" applyFont="1" applyFill="1" applyBorder="1" applyAlignment="1">
      <alignment horizontal="right" vertical="center" shrinkToFit="1"/>
    </xf>
    <xf numFmtId="0" fontId="22" fillId="2" borderId="107" xfId="0" applyFont="1" applyFill="1" applyBorder="1" applyAlignment="1">
      <alignment horizontal="right" vertical="center" shrinkToFit="1"/>
    </xf>
    <xf numFmtId="0" fontId="22" fillId="2" borderId="98" xfId="0" applyFont="1" applyFill="1" applyBorder="1" applyAlignment="1">
      <alignment horizontal="center" vertical="center" shrinkToFit="1"/>
    </xf>
    <xf numFmtId="0" fontId="22" fillId="2" borderId="68" xfId="0" applyFont="1" applyFill="1" applyBorder="1" applyAlignment="1">
      <alignment horizontal="right" vertical="center" shrinkToFit="1"/>
    </xf>
    <xf numFmtId="0" fontId="5" fillId="2" borderId="80" xfId="0" applyFont="1" applyFill="1" applyBorder="1" applyAlignment="1">
      <alignment horizontal="center" vertical="center" wrapText="1"/>
    </xf>
    <xf numFmtId="0" fontId="5" fillId="2" borderId="7" xfId="0" applyFont="1" applyFill="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177" fontId="5" fillId="0" borderId="0" xfId="17" applyNumberFormat="1" applyFont="1" applyBorder="1" applyAlignment="1">
      <alignment vertical="center"/>
    </xf>
    <xf numFmtId="177" fontId="5" fillId="0" borderId="0" xfId="17" applyNumberFormat="1" applyFont="1" applyFill="1" applyBorder="1" applyAlignment="1">
      <alignment vertical="center"/>
    </xf>
    <xf numFmtId="0" fontId="5" fillId="0" borderId="157" xfId="0" applyFont="1" applyBorder="1" applyAlignment="1">
      <alignment horizontal="right" vertical="center"/>
    </xf>
    <xf numFmtId="0" fontId="5" fillId="0" borderId="157" xfId="0" applyFont="1" applyBorder="1" applyAlignment="1">
      <alignment horizontal="left" vertical="center"/>
    </xf>
    <xf numFmtId="0" fontId="25" fillId="0" borderId="0" xfId="0" applyFont="1" applyAlignment="1">
      <alignment horizontal="center" vertical="center"/>
    </xf>
    <xf numFmtId="0" fontId="24" fillId="0" borderId="0" xfId="0" applyFont="1" applyAlignment="1">
      <alignment horizontal="center" vertical="center"/>
    </xf>
    <xf numFmtId="38" fontId="22" fillId="0" borderId="0" xfId="17" applyFont="1" applyAlignment="1">
      <alignment vertical="center"/>
    </xf>
    <xf numFmtId="38" fontId="22" fillId="2" borderId="34" xfId="17" applyFont="1" applyFill="1" applyBorder="1" applyAlignment="1">
      <alignment horizontal="center" vertical="center" shrinkToFit="1"/>
    </xf>
    <xf numFmtId="0" fontId="22" fillId="2" borderId="163" xfId="0" applyFont="1" applyFill="1" applyBorder="1" applyAlignment="1">
      <alignment horizontal="center" vertical="center" shrinkToFit="1"/>
    </xf>
    <xf numFmtId="0" fontId="22" fillId="2" borderId="104" xfId="0" applyFont="1" applyFill="1" applyBorder="1" applyAlignment="1">
      <alignment horizontal="center" vertical="center" shrinkToFit="1"/>
    </xf>
    <xf numFmtId="0" fontId="27" fillId="2" borderId="198" xfId="0" applyFont="1" applyFill="1" applyBorder="1" applyAlignment="1">
      <alignment horizontal="center" vertical="center" shrinkToFit="1"/>
    </xf>
    <xf numFmtId="38" fontId="27" fillId="2" borderId="199" xfId="17" applyFont="1" applyFill="1" applyBorder="1" applyAlignment="1">
      <alignment vertical="center" shrinkToFit="1"/>
    </xf>
    <xf numFmtId="176" fontId="27" fillId="2" borderId="200" xfId="0" applyNumberFormat="1" applyFont="1" applyFill="1" applyBorder="1" applyAlignment="1">
      <alignment vertical="center" shrinkToFit="1"/>
    </xf>
    <xf numFmtId="176" fontId="27" fillId="2" borderId="100" xfId="0" applyNumberFormat="1" applyFont="1" applyFill="1" applyBorder="1" applyAlignment="1">
      <alignment vertical="center" shrinkToFit="1"/>
    </xf>
    <xf numFmtId="0" fontId="27" fillId="2" borderId="201" xfId="0" applyFont="1" applyFill="1" applyBorder="1" applyAlignment="1">
      <alignment vertical="center" shrinkToFit="1"/>
    </xf>
    <xf numFmtId="38" fontId="27" fillId="2" borderId="38" xfId="17" applyFont="1" applyFill="1" applyBorder="1" applyAlignment="1">
      <alignment vertical="center" shrinkToFit="1"/>
    </xf>
    <xf numFmtId="176" fontId="27" fillId="2" borderId="75" xfId="0" applyNumberFormat="1" applyFont="1" applyFill="1" applyBorder="1" applyAlignment="1">
      <alignment vertical="center" shrinkToFit="1"/>
    </xf>
    <xf numFmtId="176" fontId="27" fillId="2" borderId="81" xfId="0" applyNumberFormat="1" applyFont="1" applyFill="1" applyBorder="1" applyAlignment="1">
      <alignment vertical="center" shrinkToFit="1"/>
    </xf>
    <xf numFmtId="0" fontId="22" fillId="0" borderId="3" xfId="0" applyFont="1" applyBorder="1" applyAlignment="1">
      <alignment horizontal="distributed" vertical="center" shrinkToFit="1"/>
    </xf>
    <xf numFmtId="38" fontId="22" fillId="0" borderId="39" xfId="17" applyFont="1" applyBorder="1" applyAlignment="1">
      <alignment vertical="center" shrinkToFit="1"/>
    </xf>
    <xf numFmtId="176" fontId="22" fillId="0" borderId="76" xfId="0" applyNumberFormat="1" applyFont="1" applyBorder="1" applyAlignment="1">
      <alignment vertical="center" shrinkToFit="1"/>
    </xf>
    <xf numFmtId="176" fontId="22" fillId="0" borderId="90" xfId="0" applyNumberFormat="1" applyFont="1" applyBorder="1" applyAlignment="1">
      <alignment vertical="center" shrinkToFit="1"/>
    </xf>
    <xf numFmtId="38" fontId="22" fillId="0" borderId="19" xfId="17" applyFont="1" applyBorder="1" applyAlignment="1">
      <alignment vertical="center" shrinkToFit="1"/>
    </xf>
    <xf numFmtId="176" fontId="22" fillId="0" borderId="14" xfId="0" applyNumberFormat="1" applyFont="1" applyBorder="1" applyAlignment="1">
      <alignment vertical="center" shrinkToFit="1"/>
    </xf>
    <xf numFmtId="176" fontId="22" fillId="0" borderId="11" xfId="0" applyNumberFormat="1" applyFont="1" applyBorder="1" applyAlignment="1">
      <alignment vertical="center" shrinkToFit="1"/>
    </xf>
    <xf numFmtId="38" fontId="22" fillId="0" borderId="45" xfId="17" applyFont="1" applyBorder="1" applyAlignment="1">
      <alignment vertical="center" shrinkToFit="1"/>
    </xf>
    <xf numFmtId="176" fontId="22" fillId="0" borderId="77" xfId="0" applyNumberFormat="1" applyFont="1" applyBorder="1" applyAlignment="1">
      <alignment vertical="center" shrinkToFit="1"/>
    </xf>
    <xf numFmtId="176" fontId="22" fillId="0" borderId="86" xfId="0" applyNumberFormat="1" applyFont="1" applyBorder="1" applyAlignment="1">
      <alignment vertical="center" shrinkToFit="1"/>
    </xf>
    <xf numFmtId="38" fontId="22" fillId="0" borderId="60" xfId="17" applyFont="1" applyBorder="1" applyAlignment="1">
      <alignment vertical="center" shrinkToFit="1"/>
    </xf>
    <xf numFmtId="176" fontId="22" fillId="0" borderId="15" xfId="0" applyNumberFormat="1" applyFont="1" applyBorder="1" applyAlignment="1">
      <alignment vertical="center" shrinkToFit="1"/>
    </xf>
    <xf numFmtId="176" fontId="22" fillId="0" borderId="129" xfId="0" applyNumberFormat="1" applyFont="1" applyBorder="1" applyAlignment="1">
      <alignment vertical="center" shrinkToFit="1"/>
    </xf>
    <xf numFmtId="0" fontId="22" fillId="0" borderId="0" xfId="0" applyFont="1" applyAlignment="1">
      <alignment vertical="center" shrinkToFit="1"/>
    </xf>
    <xf numFmtId="38" fontId="22" fillId="0" borderId="0" xfId="17" applyFont="1" applyAlignment="1">
      <alignment vertical="center" shrinkToFit="1"/>
    </xf>
    <xf numFmtId="0" fontId="4" fillId="0" borderId="0" xfId="0" applyFont="1" applyAlignment="1">
      <alignment horizontal="right"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28" xfId="0" applyFont="1" applyFill="1" applyBorder="1" applyAlignment="1">
      <alignment horizontal="center" vertical="center"/>
    </xf>
    <xf numFmtId="0" fontId="4" fillId="0" borderId="23" xfId="0" applyFont="1" applyBorder="1" applyAlignment="1">
      <alignment horizontal="center" vertical="center"/>
    </xf>
    <xf numFmtId="178" fontId="4" fillId="0" borderId="45" xfId="0" applyNumberFormat="1" applyFont="1" applyBorder="1" applyAlignment="1">
      <alignment vertical="center"/>
    </xf>
    <xf numFmtId="178" fontId="4" fillId="0" borderId="25" xfId="0" applyNumberFormat="1" applyFont="1" applyBorder="1" applyAlignment="1">
      <alignment vertical="center"/>
    </xf>
    <xf numFmtId="178" fontId="4" fillId="0" borderId="26" xfId="0" applyNumberFormat="1" applyFont="1" applyBorder="1" applyAlignment="1">
      <alignment vertical="center"/>
    </xf>
    <xf numFmtId="178" fontId="4" fillId="0" borderId="24" xfId="0" applyNumberFormat="1" applyFont="1" applyBorder="1" applyAlignment="1">
      <alignment vertical="center"/>
    </xf>
    <xf numFmtId="178" fontId="4" fillId="0" borderId="67" xfId="0" applyNumberFormat="1" applyFont="1" applyBorder="1" applyAlignment="1">
      <alignment vertical="center"/>
    </xf>
    <xf numFmtId="178" fontId="4" fillId="0" borderId="10" xfId="0" applyNumberFormat="1" applyFont="1" applyBorder="1" applyAlignment="1">
      <alignment vertical="center"/>
    </xf>
    <xf numFmtId="178" fontId="4" fillId="0" borderId="14" xfId="0" applyNumberFormat="1" applyFont="1" applyBorder="1" applyAlignment="1">
      <alignment vertical="center"/>
    </xf>
    <xf numFmtId="178" fontId="4" fillId="0" borderId="19" xfId="0" applyNumberFormat="1" applyFont="1" applyBorder="1" applyAlignment="1">
      <alignment vertical="center"/>
    </xf>
    <xf numFmtId="178" fontId="4" fillId="0" borderId="11" xfId="0" applyNumberFormat="1" applyFont="1" applyBorder="1" applyAlignment="1">
      <alignment vertical="center"/>
    </xf>
    <xf numFmtId="178" fontId="4" fillId="0" borderId="39" xfId="0" applyNumberFormat="1" applyFont="1" applyBorder="1" applyAlignment="1">
      <alignment vertical="center"/>
    </xf>
    <xf numFmtId="178" fontId="4" fillId="0" borderId="64" xfId="0" applyNumberFormat="1" applyFont="1" applyBorder="1" applyAlignment="1">
      <alignment vertical="center"/>
    </xf>
    <xf numFmtId="178" fontId="4" fillId="0" borderId="77" xfId="0" applyNumberFormat="1" applyFont="1" applyBorder="1" applyAlignment="1">
      <alignment vertical="center"/>
    </xf>
    <xf numFmtId="178" fontId="4" fillId="0" borderId="86" xfId="0" applyNumberFormat="1" applyFont="1" applyBorder="1" applyAlignment="1">
      <alignment vertical="center"/>
    </xf>
    <xf numFmtId="178" fontId="4" fillId="0" borderId="20" xfId="0" applyNumberFormat="1" applyFont="1" applyFill="1" applyBorder="1" applyAlignment="1">
      <alignment vertical="center"/>
    </xf>
    <xf numFmtId="178" fontId="4" fillId="0" borderId="58" xfId="0" applyNumberFormat="1" applyFont="1" applyFill="1" applyBorder="1" applyAlignment="1">
      <alignment vertical="center"/>
    </xf>
    <xf numFmtId="178" fontId="4" fillId="0" borderId="15" xfId="0" applyNumberFormat="1" applyFont="1" applyFill="1" applyBorder="1" applyAlignment="1">
      <alignment vertical="center"/>
    </xf>
    <xf numFmtId="178" fontId="4" fillId="0" borderId="60" xfId="0" applyNumberFormat="1" applyFont="1" applyFill="1" applyBorder="1" applyAlignment="1">
      <alignment vertical="center"/>
    </xf>
    <xf numFmtId="178" fontId="4" fillId="0" borderId="129" xfId="0" applyNumberFormat="1" applyFont="1" applyFill="1" applyBorder="1" applyAlignment="1">
      <alignment vertical="center"/>
    </xf>
    <xf numFmtId="0" fontId="26" fillId="0" borderId="0" xfId="0" applyFont="1" applyAlignment="1">
      <alignment horizontal="center" vertical="center"/>
    </xf>
    <xf numFmtId="0" fontId="4" fillId="0" borderId="70" xfId="0" applyFont="1" applyBorder="1" applyAlignment="1">
      <alignment vertical="center"/>
    </xf>
    <xf numFmtId="0" fontId="4" fillId="0" borderId="115" xfId="0" applyFont="1" applyBorder="1" applyAlignment="1">
      <alignment vertical="center"/>
    </xf>
    <xf numFmtId="0" fontId="4" fillId="0" borderId="159" xfId="0" applyFont="1" applyBorder="1" applyAlignment="1">
      <alignment vertical="center"/>
    </xf>
    <xf numFmtId="0" fontId="4" fillId="0" borderId="114" xfId="0" applyFont="1" applyBorder="1" applyAlignment="1">
      <alignment vertical="center"/>
    </xf>
    <xf numFmtId="190" fontId="22" fillId="0" borderId="0" xfId="22" applyNumberFormat="1" applyFont="1" applyAlignment="1">
      <alignment horizontal="center" vertical="center"/>
      <protection/>
    </xf>
    <xf numFmtId="0" fontId="22" fillId="0" borderId="0" xfId="22" applyFont="1">
      <alignment vertical="center"/>
      <protection/>
    </xf>
    <xf numFmtId="0" fontId="25" fillId="0" borderId="0" xfId="22" applyFont="1" applyFill="1">
      <alignment vertical="center"/>
      <protection/>
    </xf>
    <xf numFmtId="190" fontId="22" fillId="0" borderId="0" xfId="22" applyNumberFormat="1" applyFont="1" applyFill="1" applyAlignment="1">
      <alignment horizontal="center" vertical="center"/>
      <protection/>
    </xf>
    <xf numFmtId="0" fontId="22" fillId="0" borderId="0" xfId="22" applyFont="1" applyFill="1">
      <alignment vertical="center"/>
      <protection/>
    </xf>
    <xf numFmtId="190" fontId="4" fillId="0" borderId="202" xfId="22" applyNumberFormat="1" applyFont="1" applyFill="1" applyBorder="1" applyAlignment="1">
      <alignment horizontal="center" vertical="center"/>
      <protection/>
    </xf>
    <xf numFmtId="0" fontId="4" fillId="0" borderId="203" xfId="22" applyFont="1" applyFill="1" applyBorder="1" applyAlignment="1">
      <alignment horizontal="distributed" vertical="center"/>
      <protection/>
    </xf>
    <xf numFmtId="0" fontId="22" fillId="0" borderId="0" xfId="22" applyFont="1" applyFill="1" applyAlignment="1">
      <alignment horizontal="distributed" vertical="center"/>
      <protection/>
    </xf>
    <xf numFmtId="190" fontId="4" fillId="0" borderId="161" xfId="22" applyNumberFormat="1" applyFont="1" applyFill="1" applyBorder="1" applyAlignment="1">
      <alignment horizontal="center" vertical="center"/>
      <protection/>
    </xf>
    <xf numFmtId="0" fontId="4" fillId="0" borderId="130" xfId="22" applyFont="1" applyFill="1" applyBorder="1" applyAlignment="1">
      <alignment horizontal="distributed" vertical="center"/>
      <protection/>
    </xf>
    <xf numFmtId="190" fontId="4" fillId="0" borderId="30" xfId="22" applyNumberFormat="1" applyFont="1" applyFill="1" applyBorder="1" applyAlignment="1">
      <alignment horizontal="center" vertical="center"/>
      <protection/>
    </xf>
    <xf numFmtId="0" fontId="4" fillId="0" borderId="189" xfId="22" applyFont="1" applyFill="1" applyBorder="1" applyAlignment="1">
      <alignment horizontal="distributed" vertical="center"/>
      <protection/>
    </xf>
    <xf numFmtId="190" fontId="4" fillId="0" borderId="147" xfId="22" applyNumberFormat="1" applyFont="1" applyFill="1" applyBorder="1" applyAlignment="1">
      <alignment horizontal="center" vertical="center"/>
      <protection/>
    </xf>
    <xf numFmtId="0" fontId="4" fillId="0" borderId="152" xfId="22" applyFont="1" applyFill="1" applyBorder="1" applyAlignment="1">
      <alignment horizontal="distributed" vertical="center"/>
      <protection/>
    </xf>
    <xf numFmtId="0" fontId="22" fillId="0" borderId="0" xfId="22" applyFont="1" applyBorder="1">
      <alignment vertical="center"/>
      <protection/>
    </xf>
    <xf numFmtId="0" fontId="5" fillId="2" borderId="9" xfId="0" applyFont="1" applyFill="1" applyBorder="1" applyAlignment="1">
      <alignment horizontal="center" vertical="center" wrapText="1"/>
    </xf>
    <xf numFmtId="0" fontId="4" fillId="0" borderId="0" xfId="22" applyFont="1">
      <alignment vertical="center"/>
      <protection/>
    </xf>
    <xf numFmtId="0" fontId="20" fillId="0" borderId="0" xfId="22" applyFont="1" applyFill="1" applyAlignment="1">
      <alignment/>
      <protection/>
    </xf>
    <xf numFmtId="0" fontId="4" fillId="0" borderId="0" xfId="22" applyFont="1" applyBorder="1" applyAlignment="1">
      <alignment vertical="center"/>
      <protection/>
    </xf>
    <xf numFmtId="0" fontId="4" fillId="0" borderId="0" xfId="22" applyFont="1" applyBorder="1" applyAlignment="1">
      <alignment horizontal="center" vertical="center"/>
      <protection/>
    </xf>
    <xf numFmtId="178" fontId="4" fillId="0" borderId="204" xfId="22" applyNumberFormat="1" applyFont="1" applyFill="1" applyBorder="1" applyAlignment="1">
      <alignment horizontal="center" vertical="center"/>
      <protection/>
    </xf>
    <xf numFmtId="0" fontId="20" fillId="0" borderId="0" xfId="22" applyFont="1">
      <alignment vertical="center"/>
      <protection/>
    </xf>
    <xf numFmtId="0" fontId="4" fillId="2" borderId="9" xfId="22" applyFont="1" applyFill="1" applyBorder="1" applyAlignment="1">
      <alignment horizontal="center" vertical="center"/>
      <protection/>
    </xf>
    <xf numFmtId="0" fontId="4" fillId="2" borderId="160" xfId="22" applyFont="1" applyFill="1" applyBorder="1" applyAlignment="1">
      <alignment horizontal="center" vertical="center"/>
      <protection/>
    </xf>
    <xf numFmtId="0" fontId="4" fillId="0" borderId="205" xfId="22" applyFont="1" applyBorder="1">
      <alignment vertical="center"/>
      <protection/>
    </xf>
    <xf numFmtId="0" fontId="4" fillId="0" borderId="37" xfId="22" applyFont="1" applyBorder="1" applyAlignment="1">
      <alignment horizontal="center" vertical="center"/>
      <protection/>
    </xf>
    <xf numFmtId="178" fontId="4" fillId="0" borderId="70" xfId="22" applyNumberFormat="1" applyFont="1" applyFill="1" applyBorder="1" applyAlignment="1">
      <alignment horizontal="center" vertical="center"/>
      <protection/>
    </xf>
    <xf numFmtId="178" fontId="4" fillId="0" borderId="30" xfId="22" applyNumberFormat="1" applyFont="1" applyFill="1" applyBorder="1" applyAlignment="1">
      <alignment horizontal="center" vertical="center"/>
      <protection/>
    </xf>
    <xf numFmtId="0" fontId="4" fillId="2" borderId="161" xfId="22" applyFont="1" applyFill="1" applyBorder="1" applyAlignment="1">
      <alignment horizontal="center" vertical="center"/>
      <protection/>
    </xf>
    <xf numFmtId="0" fontId="24" fillId="2" borderId="160" xfId="22" applyFont="1" applyFill="1" applyBorder="1" applyAlignment="1">
      <alignment horizontal="center" vertical="center"/>
      <protection/>
    </xf>
    <xf numFmtId="0" fontId="24" fillId="2" borderId="130" xfId="22" applyFont="1" applyFill="1" applyBorder="1" applyAlignment="1">
      <alignment horizontal="center" vertical="center"/>
      <protection/>
    </xf>
    <xf numFmtId="178" fontId="5" fillId="0" borderId="0" xfId="22" applyNumberFormat="1" applyFont="1" applyAlignment="1">
      <alignment horizontal="right" vertical="center"/>
      <protection/>
    </xf>
    <xf numFmtId="0" fontId="5" fillId="2" borderId="151" xfId="22" applyFont="1" applyFill="1" applyBorder="1" applyAlignment="1">
      <alignment horizontal="center" vertical="center"/>
      <protection/>
    </xf>
    <xf numFmtId="178" fontId="5" fillId="2" borderId="151" xfId="22" applyNumberFormat="1" applyFont="1" applyFill="1" applyBorder="1" applyAlignment="1">
      <alignment horizontal="center" vertical="center"/>
      <protection/>
    </xf>
    <xf numFmtId="178" fontId="5" fillId="2" borderId="152" xfId="22" applyNumberFormat="1" applyFont="1" applyFill="1" applyBorder="1" applyAlignment="1">
      <alignment horizontal="center" vertical="center"/>
      <protection/>
    </xf>
    <xf numFmtId="0" fontId="5" fillId="0" borderId="144" xfId="22" applyFont="1" applyBorder="1" applyAlignment="1">
      <alignment horizontal="center" vertical="center"/>
      <protection/>
    </xf>
    <xf numFmtId="178" fontId="5" fillId="0" borderId="144" xfId="22" applyNumberFormat="1" applyFont="1" applyBorder="1">
      <alignment vertical="center"/>
      <protection/>
    </xf>
    <xf numFmtId="178" fontId="5" fillId="0" borderId="145" xfId="22" applyNumberFormat="1" applyFont="1" applyBorder="1">
      <alignment vertical="center"/>
      <protection/>
    </xf>
    <xf numFmtId="0" fontId="5" fillId="0" borderId="18" xfId="22" applyFont="1" applyBorder="1" applyAlignment="1">
      <alignment horizontal="center" vertical="center"/>
      <protection/>
    </xf>
    <xf numFmtId="178" fontId="5" fillId="0" borderId="18" xfId="22" applyNumberFormat="1" applyFont="1" applyBorder="1">
      <alignment vertical="center"/>
      <protection/>
    </xf>
    <xf numFmtId="178" fontId="5" fillId="0" borderId="17" xfId="22" applyNumberFormat="1" applyFont="1" applyBorder="1">
      <alignment vertical="center"/>
      <protection/>
    </xf>
    <xf numFmtId="0" fontId="5" fillId="0" borderId="206" xfId="22" applyFont="1" applyFill="1" applyBorder="1" applyAlignment="1">
      <alignment horizontal="center" vertical="center"/>
      <protection/>
    </xf>
    <xf numFmtId="178" fontId="5" fillId="0" borderId="206" xfId="22" applyNumberFormat="1" applyFont="1" applyFill="1" applyBorder="1">
      <alignment vertical="center"/>
      <protection/>
    </xf>
    <xf numFmtId="178" fontId="5" fillId="0" borderId="207" xfId="22" applyNumberFormat="1" applyFont="1" applyFill="1" applyBorder="1">
      <alignment vertical="center"/>
      <protection/>
    </xf>
    <xf numFmtId="0" fontId="5" fillId="0" borderId="208" xfId="22" applyFont="1" applyBorder="1" applyAlignment="1">
      <alignment horizontal="center" vertical="center"/>
      <protection/>
    </xf>
    <xf numFmtId="178" fontId="5" fillId="0" borderId="208" xfId="22" applyNumberFormat="1" applyFont="1" applyBorder="1">
      <alignment vertical="center"/>
      <protection/>
    </xf>
    <xf numFmtId="178" fontId="5" fillId="0" borderId="209" xfId="22" applyNumberFormat="1" applyFont="1" applyBorder="1">
      <alignment vertical="center"/>
      <protection/>
    </xf>
    <xf numFmtId="0" fontId="5" fillId="0" borderId="206" xfId="22" applyFont="1" applyBorder="1" applyAlignment="1">
      <alignment horizontal="center" vertical="center"/>
      <protection/>
    </xf>
    <xf numFmtId="178" fontId="5" fillId="0" borderId="206" xfId="22" applyNumberFormat="1" applyFont="1" applyBorder="1">
      <alignment vertical="center"/>
      <protection/>
    </xf>
    <xf numFmtId="178" fontId="5" fillId="0" borderId="207" xfId="22" applyNumberFormat="1" applyFont="1" applyBorder="1">
      <alignment vertical="center"/>
      <protection/>
    </xf>
    <xf numFmtId="38" fontId="5" fillId="0" borderId="93" xfId="17" applyFont="1" applyBorder="1" applyAlignment="1">
      <alignment vertical="center"/>
    </xf>
    <xf numFmtId="38" fontId="5" fillId="0" borderId="210" xfId="17" applyFont="1" applyBorder="1" applyAlignment="1">
      <alignment vertical="center"/>
    </xf>
    <xf numFmtId="38" fontId="5" fillId="0" borderId="183" xfId="17" applyFont="1" applyBorder="1" applyAlignment="1">
      <alignment vertical="center"/>
    </xf>
    <xf numFmtId="38" fontId="5" fillId="0" borderId="186" xfId="17" applyFont="1" applyBorder="1" applyAlignment="1">
      <alignment vertical="center"/>
    </xf>
    <xf numFmtId="38" fontId="9" fillId="0" borderId="0" xfId="17" applyFont="1" applyAlignment="1">
      <alignment horizontal="right" vertical="center"/>
    </xf>
    <xf numFmtId="38" fontId="9" fillId="0" borderId="40" xfId="17" applyFont="1" applyBorder="1" applyAlignment="1">
      <alignment vertical="center"/>
    </xf>
    <xf numFmtId="38" fontId="9" fillId="0" borderId="4" xfId="17" applyFont="1" applyBorder="1" applyAlignment="1">
      <alignment vertical="center"/>
    </xf>
    <xf numFmtId="0" fontId="9" fillId="0" borderId="4" xfId="21" applyFont="1" applyBorder="1" applyAlignment="1">
      <alignment vertical="center"/>
      <protection/>
    </xf>
    <xf numFmtId="38" fontId="9" fillId="0" borderId="72" xfId="17" applyFont="1" applyBorder="1" applyAlignment="1">
      <alignment horizontal="right" vertical="center"/>
    </xf>
    <xf numFmtId="38" fontId="9" fillId="0" borderId="5" xfId="17" applyFont="1" applyBorder="1" applyAlignment="1">
      <alignment horizontal="center" vertical="center"/>
    </xf>
    <xf numFmtId="38" fontId="9" fillId="0" borderId="73" xfId="17" applyFont="1" applyBorder="1" applyAlignment="1">
      <alignment vertical="center"/>
    </xf>
    <xf numFmtId="38" fontId="9" fillId="0" borderId="5" xfId="17" applyFont="1" applyBorder="1" applyAlignment="1">
      <alignment vertical="center"/>
    </xf>
    <xf numFmtId="0" fontId="9" fillId="0" borderId="5" xfId="21" applyFont="1" applyBorder="1" applyAlignment="1">
      <alignment vertical="center"/>
      <protection/>
    </xf>
    <xf numFmtId="38" fontId="9" fillId="0" borderId="42" xfId="17" applyFont="1" applyBorder="1" applyAlignment="1">
      <alignment vertical="center"/>
    </xf>
    <xf numFmtId="38" fontId="9" fillId="0" borderId="73" xfId="17" applyFont="1" applyBorder="1" applyAlignment="1">
      <alignment horizontal="right" vertical="center"/>
    </xf>
    <xf numFmtId="38" fontId="9" fillId="0" borderId="5" xfId="17" applyFont="1" applyBorder="1" applyAlignment="1">
      <alignment horizontal="right" vertical="center"/>
    </xf>
    <xf numFmtId="38" fontId="9" fillId="0" borderId="6" xfId="17" applyFont="1" applyFill="1" applyBorder="1" applyAlignment="1">
      <alignment horizontal="center" vertical="center"/>
    </xf>
    <xf numFmtId="38" fontId="9" fillId="0" borderId="156" xfId="17" applyFont="1" applyFill="1" applyBorder="1" applyAlignment="1">
      <alignment vertical="center"/>
    </xf>
    <xf numFmtId="38" fontId="9" fillId="0" borderId="6" xfId="17" applyFont="1" applyFill="1" applyBorder="1" applyAlignment="1">
      <alignment vertical="center"/>
    </xf>
    <xf numFmtId="38" fontId="9" fillId="0" borderId="135" xfId="17" applyFont="1" applyFill="1" applyBorder="1" applyAlignment="1">
      <alignment vertical="center"/>
    </xf>
    <xf numFmtId="38" fontId="9" fillId="0" borderId="6" xfId="17" applyFont="1" applyFill="1" applyBorder="1" applyAlignment="1">
      <alignment horizontal="right" vertical="center"/>
    </xf>
    <xf numFmtId="38" fontId="10" fillId="0" borderId="183" xfId="17" applyFont="1" applyBorder="1" applyAlignment="1">
      <alignment vertical="center"/>
    </xf>
    <xf numFmtId="38" fontId="13" fillId="0" borderId="49" xfId="17" applyFont="1" applyFill="1" applyBorder="1" applyAlignment="1">
      <alignment vertical="center"/>
    </xf>
    <xf numFmtId="38" fontId="13" fillId="0" borderId="184" xfId="17" applyFont="1" applyFill="1" applyBorder="1" applyAlignment="1">
      <alignment vertical="center"/>
    </xf>
    <xf numFmtId="38" fontId="13" fillId="0" borderId="211" xfId="17" applyFont="1" applyFill="1" applyBorder="1" applyAlignment="1">
      <alignment vertical="center"/>
    </xf>
    <xf numFmtId="177" fontId="13" fillId="0" borderId="184" xfId="17" applyNumberFormat="1" applyFont="1" applyFill="1" applyBorder="1" applyAlignment="1">
      <alignment vertical="center"/>
    </xf>
    <xf numFmtId="38" fontId="10" fillId="0" borderId="186" xfId="17" applyFont="1" applyBorder="1" applyAlignment="1">
      <alignment vertical="center"/>
    </xf>
    <xf numFmtId="38" fontId="9" fillId="0" borderId="212" xfId="17" applyFont="1" applyFill="1" applyBorder="1" applyAlignment="1">
      <alignment vertical="center"/>
    </xf>
    <xf numFmtId="38" fontId="9" fillId="0" borderId="213" xfId="17" applyFont="1" applyFill="1" applyBorder="1" applyAlignment="1">
      <alignment vertical="center"/>
    </xf>
    <xf numFmtId="177" fontId="9" fillId="0" borderId="213" xfId="17" applyNumberFormat="1" applyFont="1" applyFill="1" applyBorder="1" applyAlignment="1">
      <alignment vertical="center"/>
    </xf>
    <xf numFmtId="38" fontId="9" fillId="0" borderId="42" xfId="17" applyFont="1" applyFill="1" applyBorder="1" applyAlignment="1">
      <alignment vertical="center"/>
    </xf>
    <xf numFmtId="38" fontId="9" fillId="0" borderId="5" xfId="17" applyFont="1" applyFill="1" applyBorder="1" applyAlignment="1">
      <alignment vertical="center"/>
    </xf>
    <xf numFmtId="177" fontId="9" fillId="0" borderId="5" xfId="17" applyNumberFormat="1" applyFont="1" applyFill="1" applyBorder="1" applyAlignment="1">
      <alignment vertical="center"/>
    </xf>
    <xf numFmtId="177" fontId="9" fillId="0" borderId="6" xfId="17" applyNumberFormat="1" applyFont="1" applyFill="1" applyBorder="1" applyAlignment="1">
      <alignment vertical="center"/>
    </xf>
    <xf numFmtId="179" fontId="6" fillId="2" borderId="84" xfId="17" applyNumberFormat="1" applyFont="1" applyFill="1" applyBorder="1" applyAlignment="1">
      <alignment horizontal="center" vertical="center" shrinkToFit="1"/>
    </xf>
    <xf numFmtId="49" fontId="9" fillId="0" borderId="201" xfId="17" applyNumberFormat="1" applyFont="1" applyBorder="1" applyAlignment="1">
      <alignment vertical="center"/>
    </xf>
    <xf numFmtId="179" fontId="9" fillId="0" borderId="84" xfId="17" applyNumberFormat="1" applyFont="1" applyFill="1" applyBorder="1" applyAlignment="1">
      <alignment vertical="center"/>
    </xf>
    <xf numFmtId="49" fontId="9" fillId="0" borderId="1" xfId="17" applyNumberFormat="1" applyFont="1" applyBorder="1" applyAlignment="1">
      <alignment vertical="center"/>
    </xf>
    <xf numFmtId="49" fontId="9" fillId="0" borderId="5" xfId="17" applyNumberFormat="1" applyFont="1" applyBorder="1" applyAlignment="1">
      <alignment vertical="center"/>
    </xf>
    <xf numFmtId="0" fontId="9" fillId="0" borderId="5" xfId="21" applyFont="1" applyBorder="1" applyAlignment="1">
      <alignment horizontal="distributed" vertical="center"/>
      <protection/>
    </xf>
    <xf numFmtId="3" fontId="9" fillId="0" borderId="18" xfId="17" applyNumberFormat="1" applyFont="1" applyBorder="1" applyAlignment="1">
      <alignment vertical="center"/>
    </xf>
    <xf numFmtId="3" fontId="9" fillId="0" borderId="18" xfId="17" applyNumberFormat="1" applyFont="1" applyFill="1" applyBorder="1" applyAlignment="1">
      <alignment vertical="center"/>
    </xf>
    <xf numFmtId="179" fontId="9" fillId="0" borderId="18" xfId="17" applyNumberFormat="1" applyFont="1" applyFill="1" applyBorder="1" applyAlignment="1">
      <alignment vertical="center"/>
    </xf>
    <xf numFmtId="179" fontId="9" fillId="0" borderId="12" xfId="17" applyNumberFormat="1" applyFont="1" applyFill="1" applyBorder="1" applyAlignment="1">
      <alignment vertical="center"/>
    </xf>
    <xf numFmtId="179" fontId="9" fillId="0" borderId="5" xfId="17" applyNumberFormat="1" applyFont="1" applyBorder="1" applyAlignment="1">
      <alignment horizontal="center" vertical="center"/>
    </xf>
    <xf numFmtId="179" fontId="9" fillId="0" borderId="5" xfId="17" applyNumberFormat="1" applyFont="1" applyBorder="1" applyAlignment="1">
      <alignment vertical="center"/>
    </xf>
    <xf numFmtId="49" fontId="9" fillId="0" borderId="2" xfId="17" applyNumberFormat="1" applyFont="1" applyBorder="1" applyAlignment="1">
      <alignment vertical="center"/>
    </xf>
    <xf numFmtId="179" fontId="9" fillId="0" borderId="6" xfId="17" applyNumberFormat="1" applyFont="1" applyBorder="1" applyAlignment="1">
      <alignment vertical="center"/>
    </xf>
    <xf numFmtId="3" fontId="9" fillId="0" borderId="134" xfId="17" applyNumberFormat="1" applyFont="1" applyBorder="1" applyAlignment="1">
      <alignment vertical="center"/>
    </xf>
    <xf numFmtId="3" fontId="9" fillId="0" borderId="134" xfId="17" applyNumberFormat="1" applyFont="1" applyFill="1" applyBorder="1" applyAlignment="1">
      <alignment vertical="center"/>
    </xf>
    <xf numFmtId="179" fontId="9" fillId="0" borderId="134" xfId="17" applyNumberFormat="1" applyFont="1" applyFill="1" applyBorder="1" applyAlignment="1">
      <alignment vertical="center"/>
    </xf>
    <xf numFmtId="179" fontId="9" fillId="0" borderId="123" xfId="17" applyNumberFormat="1" applyFont="1" applyFill="1" applyBorder="1" applyAlignment="1">
      <alignment vertical="center"/>
    </xf>
    <xf numFmtId="49" fontId="9" fillId="0" borderId="3" xfId="17" applyNumberFormat="1" applyFont="1" applyBorder="1" applyAlignment="1">
      <alignment vertical="center"/>
    </xf>
    <xf numFmtId="49" fontId="9" fillId="0" borderId="4" xfId="17" applyNumberFormat="1" applyFont="1" applyBorder="1" applyAlignment="1">
      <alignment vertical="center"/>
    </xf>
    <xf numFmtId="179" fontId="9" fillId="0" borderId="4" xfId="17" applyNumberFormat="1" applyFont="1" applyBorder="1" applyAlignment="1">
      <alignment horizontal="distributed" vertical="center"/>
    </xf>
    <xf numFmtId="3" fontId="9" fillId="0" borderId="164" xfId="17" applyNumberFormat="1" applyFont="1" applyBorder="1" applyAlignment="1">
      <alignment vertical="center"/>
    </xf>
    <xf numFmtId="3" fontId="9" fillId="0" borderId="164" xfId="17" applyNumberFormat="1" applyFont="1" applyFill="1" applyBorder="1" applyAlignment="1">
      <alignment vertical="center"/>
    </xf>
    <xf numFmtId="179" fontId="9" fillId="0" borderId="164" xfId="17" applyNumberFormat="1" applyFont="1" applyFill="1" applyBorder="1" applyAlignment="1">
      <alignment vertical="center"/>
    </xf>
    <xf numFmtId="179" fontId="9" fillId="0" borderId="91" xfId="17" applyNumberFormat="1" applyFont="1" applyFill="1" applyBorder="1" applyAlignment="1">
      <alignment vertical="center"/>
    </xf>
    <xf numFmtId="179" fontId="6" fillId="2" borderId="189" xfId="17" applyNumberFormat="1" applyFont="1" applyFill="1" applyBorder="1" applyAlignment="1">
      <alignment horizontal="center" vertical="center" shrinkToFit="1"/>
    </xf>
    <xf numFmtId="49" fontId="9" fillId="0" borderId="5" xfId="17" applyNumberFormat="1" applyFont="1" applyBorder="1" applyAlignment="1">
      <alignment horizontal="center" vertical="center"/>
    </xf>
    <xf numFmtId="49" fontId="9" fillId="0" borderId="85" xfId="17" applyNumberFormat="1" applyFont="1" applyBorder="1" applyAlignment="1">
      <alignment vertical="center"/>
    </xf>
    <xf numFmtId="49" fontId="9" fillId="0" borderId="121" xfId="17" applyNumberFormat="1" applyFont="1" applyBorder="1" applyAlignment="1">
      <alignment vertical="center"/>
    </xf>
    <xf numFmtId="179" fontId="9" fillId="0" borderId="121" xfId="17" applyNumberFormat="1" applyFont="1" applyBorder="1" applyAlignment="1">
      <alignment vertical="center"/>
    </xf>
    <xf numFmtId="3" fontId="9" fillId="0" borderId="113" xfId="17" applyNumberFormat="1" applyFont="1" applyBorder="1" applyAlignment="1">
      <alignment vertical="center"/>
    </xf>
    <xf numFmtId="3" fontId="9" fillId="0" borderId="113" xfId="17" applyNumberFormat="1" applyFont="1" applyFill="1" applyBorder="1" applyAlignment="1">
      <alignment vertical="center"/>
    </xf>
    <xf numFmtId="179" fontId="9" fillId="0" borderId="113" xfId="17" applyNumberFormat="1" applyFont="1" applyFill="1" applyBorder="1" applyAlignment="1">
      <alignment vertical="center"/>
    </xf>
    <xf numFmtId="179" fontId="9" fillId="0" borderId="112" xfId="17" applyNumberFormat="1" applyFont="1" applyFill="1" applyBorder="1" applyAlignment="1">
      <alignment vertical="center"/>
    </xf>
    <xf numFmtId="179" fontId="9" fillId="0" borderId="4" xfId="17" applyNumberFormat="1" applyFont="1" applyBorder="1" applyAlignment="1">
      <alignment vertical="center"/>
    </xf>
    <xf numFmtId="179" fontId="9" fillId="0" borderId="189" xfId="17" applyNumberFormat="1" applyFont="1" applyFill="1" applyBorder="1" applyAlignment="1">
      <alignment horizontal="right" vertical="center"/>
    </xf>
    <xf numFmtId="49" fontId="9" fillId="0" borderId="4" xfId="17" applyNumberFormat="1" applyFont="1" applyBorder="1" applyAlignment="1">
      <alignment horizontal="center" vertical="center"/>
    </xf>
    <xf numFmtId="0" fontId="9" fillId="0" borderId="164" xfId="17" applyNumberFormat="1" applyFont="1" applyFill="1" applyBorder="1" applyAlignment="1">
      <alignment horizontal="right" vertical="center"/>
    </xf>
    <xf numFmtId="179" fontId="9" fillId="0" borderId="164" xfId="17" applyNumberFormat="1" applyFont="1" applyFill="1" applyBorder="1" applyAlignment="1">
      <alignment horizontal="right" vertical="center"/>
    </xf>
    <xf numFmtId="49" fontId="9" fillId="0" borderId="121" xfId="17" applyNumberFormat="1" applyFont="1" applyBorder="1" applyAlignment="1">
      <alignment horizontal="center" vertical="center"/>
    </xf>
    <xf numFmtId="49" fontId="9" fillId="0" borderId="132" xfId="17" applyNumberFormat="1" applyFont="1" applyBorder="1" applyAlignment="1">
      <alignment vertical="center"/>
    </xf>
    <xf numFmtId="49" fontId="9" fillId="0" borderId="214" xfId="17" applyNumberFormat="1" applyFont="1" applyBorder="1" applyAlignment="1">
      <alignment vertical="center"/>
    </xf>
    <xf numFmtId="179" fontId="9" fillId="0" borderId="214" xfId="17" applyNumberFormat="1" applyFont="1" applyBorder="1" applyAlignment="1">
      <alignment vertical="center"/>
    </xf>
    <xf numFmtId="3" fontId="9" fillId="0" borderId="204" xfId="17" applyNumberFormat="1" applyFont="1" applyBorder="1" applyAlignment="1">
      <alignment vertical="center"/>
    </xf>
    <xf numFmtId="3" fontId="9" fillId="0" borderId="204" xfId="17" applyNumberFormat="1" applyFont="1" applyFill="1" applyBorder="1" applyAlignment="1">
      <alignment vertical="center"/>
    </xf>
    <xf numFmtId="179" fontId="9" fillId="0" borderId="204" xfId="17" applyNumberFormat="1" applyFont="1" applyFill="1" applyBorder="1" applyAlignment="1">
      <alignment vertical="center"/>
    </xf>
    <xf numFmtId="179" fontId="9" fillId="0" borderId="204" xfId="17" applyNumberFormat="1" applyFont="1" applyFill="1" applyBorder="1" applyAlignment="1">
      <alignment horizontal="right" vertical="center"/>
    </xf>
    <xf numFmtId="179" fontId="9" fillId="0" borderId="203" xfId="17" applyNumberFormat="1" applyFont="1" applyFill="1" applyBorder="1" applyAlignment="1">
      <alignment horizontal="right" vertical="center"/>
    </xf>
    <xf numFmtId="0" fontId="5" fillId="0" borderId="82" xfId="21" applyFont="1" applyBorder="1" applyAlignment="1">
      <alignment vertical="center"/>
      <protection/>
    </xf>
    <xf numFmtId="0" fontId="9" fillId="0" borderId="213" xfId="21" applyFont="1" applyBorder="1" applyAlignment="1">
      <alignment vertical="center"/>
      <protection/>
    </xf>
    <xf numFmtId="0" fontId="9" fillId="0" borderId="215" xfId="21" applyFont="1" applyBorder="1" applyAlignment="1">
      <alignment vertical="center"/>
      <protection/>
    </xf>
    <xf numFmtId="0" fontId="9" fillId="0" borderId="212" xfId="21" applyFont="1" applyBorder="1" applyAlignment="1">
      <alignment vertical="center"/>
      <protection/>
    </xf>
    <xf numFmtId="0" fontId="5" fillId="0" borderId="191" xfId="21" applyFont="1" applyBorder="1" applyAlignment="1">
      <alignment vertical="center"/>
      <protection/>
    </xf>
    <xf numFmtId="0" fontId="5" fillId="0" borderId="1" xfId="21" applyFont="1" applyBorder="1" applyAlignment="1">
      <alignment vertical="center"/>
      <protection/>
    </xf>
    <xf numFmtId="0" fontId="9" fillId="0" borderId="73" xfId="21" applyFont="1" applyBorder="1" applyAlignment="1">
      <alignment vertical="center"/>
      <protection/>
    </xf>
    <xf numFmtId="0" fontId="9" fillId="0" borderId="42" xfId="21" applyFont="1" applyBorder="1" applyAlignment="1">
      <alignment vertical="center"/>
      <protection/>
    </xf>
    <xf numFmtId="0" fontId="5" fillId="0" borderId="12" xfId="21" applyFont="1" applyBorder="1" applyAlignment="1">
      <alignment vertical="center"/>
      <protection/>
    </xf>
    <xf numFmtId="0" fontId="5" fillId="0" borderId="2" xfId="21" applyFont="1" applyBorder="1" applyAlignment="1">
      <alignment vertical="center"/>
      <protection/>
    </xf>
    <xf numFmtId="0" fontId="9" fillId="0" borderId="6" xfId="21" applyFont="1" applyBorder="1" applyAlignment="1">
      <alignment vertical="center"/>
      <protection/>
    </xf>
    <xf numFmtId="0" fontId="9" fillId="0" borderId="156" xfId="21" applyFont="1" applyBorder="1" applyAlignment="1">
      <alignment vertical="center"/>
      <protection/>
    </xf>
    <xf numFmtId="0" fontId="9" fillId="0" borderId="135" xfId="21" applyFont="1" applyBorder="1" applyAlignment="1">
      <alignment vertical="center"/>
      <protection/>
    </xf>
    <xf numFmtId="0" fontId="5" fillId="0" borderId="123" xfId="21" applyFont="1" applyBorder="1" applyAlignment="1">
      <alignment vertical="center"/>
      <protection/>
    </xf>
    <xf numFmtId="0" fontId="5" fillId="0" borderId="3" xfId="21" applyFont="1" applyBorder="1" applyAlignment="1">
      <alignment vertical="center"/>
      <protection/>
    </xf>
    <xf numFmtId="0" fontId="9" fillId="0" borderId="72" xfId="21" applyFont="1" applyBorder="1" applyAlignment="1">
      <alignment vertical="center"/>
      <protection/>
    </xf>
    <xf numFmtId="0" fontId="9" fillId="0" borderId="40" xfId="21" applyFont="1" applyBorder="1" applyAlignment="1">
      <alignment vertical="center"/>
      <protection/>
    </xf>
    <xf numFmtId="0" fontId="5" fillId="0" borderId="91" xfId="21" applyFont="1" applyBorder="1" applyAlignment="1">
      <alignment vertical="center"/>
      <protection/>
    </xf>
    <xf numFmtId="0" fontId="5" fillId="0" borderId="175" xfId="21" applyFont="1" applyBorder="1" applyAlignment="1">
      <alignment vertical="center"/>
      <protection/>
    </xf>
    <xf numFmtId="0" fontId="9" fillId="0" borderId="180" xfId="21" applyFont="1" applyBorder="1" applyAlignment="1">
      <alignment horizontal="distributed" vertical="center"/>
      <protection/>
    </xf>
    <xf numFmtId="0" fontId="9" fillId="0" borderId="180" xfId="21" applyFont="1" applyBorder="1" applyAlignment="1">
      <alignment vertical="center"/>
      <protection/>
    </xf>
    <xf numFmtId="0" fontId="9" fillId="0" borderId="216" xfId="21" applyFont="1" applyBorder="1" applyAlignment="1">
      <alignment vertical="center"/>
      <protection/>
    </xf>
    <xf numFmtId="0" fontId="9" fillId="0" borderId="217" xfId="21" applyFont="1" applyBorder="1" applyAlignment="1">
      <alignment vertical="center"/>
      <protection/>
    </xf>
    <xf numFmtId="0" fontId="5" fillId="0" borderId="182" xfId="21" applyFont="1" applyBorder="1" applyAlignment="1">
      <alignment vertical="center"/>
      <protection/>
    </xf>
    <xf numFmtId="0" fontId="24" fillId="2" borderId="70" xfId="0" applyFont="1" applyFill="1" applyBorder="1" applyAlignment="1">
      <alignment horizontal="center" vertical="center" wrapText="1"/>
    </xf>
    <xf numFmtId="0" fontId="4" fillId="2" borderId="70" xfId="0" applyFont="1" applyFill="1" applyBorder="1" applyAlignment="1">
      <alignment horizontal="center" vertical="center"/>
    </xf>
    <xf numFmtId="0" fontId="28" fillId="0" borderId="70" xfId="16" applyFont="1" applyBorder="1" applyAlignment="1">
      <alignment horizontal="center" vertical="center"/>
    </xf>
    <xf numFmtId="0" fontId="28" fillId="0" borderId="115" xfId="16" applyFont="1" applyBorder="1" applyAlignment="1">
      <alignment horizontal="center" vertical="center"/>
    </xf>
    <xf numFmtId="0" fontId="24" fillId="0" borderId="159" xfId="0" applyFont="1" applyBorder="1" applyAlignment="1">
      <alignment horizontal="center" vertical="center"/>
    </xf>
    <xf numFmtId="0" fontId="25" fillId="0" borderId="114" xfId="0" applyFont="1" applyBorder="1" applyAlignment="1">
      <alignment horizontal="center" vertical="center"/>
    </xf>
    <xf numFmtId="0" fontId="25" fillId="0" borderId="159" xfId="0" applyFont="1" applyBorder="1" applyAlignment="1">
      <alignment horizontal="center" vertical="center"/>
    </xf>
    <xf numFmtId="0" fontId="28" fillId="0" borderId="159" xfId="16" applyFont="1" applyBorder="1" applyAlignment="1">
      <alignment horizontal="center" vertical="center"/>
    </xf>
    <xf numFmtId="0" fontId="5" fillId="2" borderId="218" xfId="0" applyFont="1" applyFill="1" applyBorder="1" applyAlignment="1">
      <alignment horizontal="center" vertical="center" wrapText="1"/>
    </xf>
    <xf numFmtId="38" fontId="5" fillId="0" borderId="219" xfId="17" applyFont="1" applyBorder="1" applyAlignment="1">
      <alignment vertical="center"/>
    </xf>
    <xf numFmtId="38" fontId="5" fillId="0" borderId="220" xfId="17" applyFont="1" applyBorder="1" applyAlignment="1">
      <alignment vertical="center"/>
    </xf>
    <xf numFmtId="38" fontId="5" fillId="0" borderId="221" xfId="17" applyFont="1" applyBorder="1" applyAlignment="1">
      <alignment vertical="center"/>
    </xf>
    <xf numFmtId="38" fontId="5" fillId="0" borderId="222" xfId="17" applyFont="1" applyFill="1" applyBorder="1" applyAlignment="1">
      <alignment vertical="center"/>
    </xf>
    <xf numFmtId="0" fontId="24" fillId="2" borderId="9" xfId="22" applyFont="1" applyFill="1" applyBorder="1" applyAlignment="1">
      <alignment horizontal="center" vertical="center"/>
      <protection/>
    </xf>
    <xf numFmtId="0" fontId="4" fillId="0" borderId="205" xfId="22" applyFont="1" applyFill="1" applyBorder="1">
      <alignment vertical="center"/>
      <protection/>
    </xf>
    <xf numFmtId="0" fontId="4" fillId="0" borderId="146" xfId="22" applyFont="1" applyFill="1" applyBorder="1">
      <alignment vertical="center"/>
      <protection/>
    </xf>
    <xf numFmtId="0" fontId="4" fillId="0" borderId="9" xfId="22" applyFont="1" applyFill="1" applyBorder="1">
      <alignment vertical="center"/>
      <protection/>
    </xf>
    <xf numFmtId="0" fontId="4" fillId="0" borderId="37" xfId="22" applyFont="1" applyFill="1" applyBorder="1">
      <alignment vertical="center"/>
      <protection/>
    </xf>
    <xf numFmtId="0" fontId="8" fillId="0" borderId="1" xfId="0" applyFont="1" applyBorder="1" applyAlignment="1">
      <alignment horizontal="center" vertical="center" wrapText="1"/>
    </xf>
    <xf numFmtId="0" fontId="22" fillId="2" borderId="36" xfId="0" applyFont="1" applyFill="1" applyBorder="1" applyAlignment="1">
      <alignment horizontal="distributed" vertical="center"/>
    </xf>
    <xf numFmtId="0" fontId="22" fillId="2" borderId="8" xfId="0" applyFont="1" applyFill="1" applyBorder="1" applyAlignment="1">
      <alignment horizontal="distributed" vertical="center"/>
    </xf>
    <xf numFmtId="0" fontId="22" fillId="2" borderId="36" xfId="0" applyFont="1" applyFill="1" applyBorder="1" applyAlignment="1">
      <alignment horizontal="center" vertical="center"/>
    </xf>
    <xf numFmtId="178" fontId="22" fillId="0" borderId="113" xfId="0" applyNumberFormat="1" applyFont="1" applyBorder="1" applyAlignment="1">
      <alignment horizontal="center" vertical="center"/>
    </xf>
    <xf numFmtId="178" fontId="22" fillId="0" borderId="111" xfId="0" applyNumberFormat="1" applyFont="1" applyBorder="1" applyAlignment="1">
      <alignment horizontal="center" vertical="center"/>
    </xf>
    <xf numFmtId="0" fontId="22" fillId="2" borderId="161" xfId="0" applyFont="1" applyFill="1" applyBorder="1" applyAlignment="1">
      <alignment horizontal="distributed" vertical="center"/>
    </xf>
    <xf numFmtId="0" fontId="22" fillId="2" borderId="70"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145" xfId="0" applyFont="1" applyFill="1" applyBorder="1" applyAlignment="1">
      <alignment horizontal="center" vertical="center" wrapText="1"/>
    </xf>
    <xf numFmtId="0" fontId="22" fillId="2" borderId="17" xfId="0" applyFont="1" applyFill="1" applyBorder="1" applyAlignment="1">
      <alignment horizontal="center" vertical="center"/>
    </xf>
    <xf numFmtId="0" fontId="22" fillId="2" borderId="223" xfId="0" applyFont="1" applyFill="1" applyBorder="1" applyAlignment="1">
      <alignment horizontal="center" vertical="center"/>
    </xf>
    <xf numFmtId="0" fontId="22" fillId="2" borderId="23" xfId="0" applyFont="1" applyFill="1" applyBorder="1" applyAlignment="1">
      <alignment horizontal="center" vertical="center"/>
    </xf>
    <xf numFmtId="0" fontId="22" fillId="2" borderId="13" xfId="0" applyFont="1" applyFill="1" applyBorder="1" applyAlignment="1">
      <alignment horizontal="center" vertical="center"/>
    </xf>
    <xf numFmtId="0" fontId="22" fillId="2" borderId="176" xfId="0" applyFont="1" applyFill="1" applyBorder="1" applyAlignment="1">
      <alignment horizontal="center" vertical="center"/>
    </xf>
    <xf numFmtId="0" fontId="22" fillId="2" borderId="144"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224" xfId="0" applyFont="1" applyFill="1" applyBorder="1" applyAlignment="1">
      <alignment horizontal="center" vertical="center"/>
    </xf>
    <xf numFmtId="0" fontId="22" fillId="2" borderId="160" xfId="0" applyFont="1" applyFill="1" applyBorder="1" applyAlignment="1">
      <alignment horizontal="center" vertical="center"/>
    </xf>
    <xf numFmtId="0" fontId="22" fillId="2" borderId="164" xfId="0" applyFont="1" applyFill="1" applyBorder="1" applyAlignment="1">
      <alignment horizontal="center" vertical="center"/>
    </xf>
    <xf numFmtId="0" fontId="22" fillId="2" borderId="225" xfId="0" applyFont="1" applyFill="1" applyBorder="1" applyAlignment="1">
      <alignment horizontal="center" vertical="center"/>
    </xf>
    <xf numFmtId="0" fontId="22" fillId="2" borderId="161" xfId="0" applyFont="1" applyFill="1" applyBorder="1" applyAlignment="1">
      <alignment horizontal="center" vertical="center"/>
    </xf>
    <xf numFmtId="0" fontId="22" fillId="2" borderId="116" xfId="0" applyFont="1" applyFill="1" applyBorder="1" applyAlignment="1">
      <alignment horizontal="center" vertical="center"/>
    </xf>
    <xf numFmtId="0" fontId="22" fillId="0" borderId="226" xfId="0" applyFont="1" applyBorder="1" applyAlignment="1">
      <alignment horizontal="center" vertical="center"/>
    </xf>
    <xf numFmtId="177" fontId="22" fillId="0" borderId="164" xfId="17" applyNumberFormat="1" applyFont="1" applyBorder="1" applyAlignment="1">
      <alignment vertical="center"/>
    </xf>
    <xf numFmtId="177" fontId="22" fillId="0" borderId="165" xfId="0" applyNumberFormat="1" applyFont="1" applyBorder="1" applyAlignment="1">
      <alignment vertical="center"/>
    </xf>
    <xf numFmtId="0" fontId="22" fillId="2" borderId="226" xfId="0" applyFont="1" applyFill="1" applyBorder="1" applyAlignment="1">
      <alignment horizontal="center" vertical="center"/>
    </xf>
    <xf numFmtId="0" fontId="22" fillId="2" borderId="158" xfId="0" applyFont="1" applyFill="1" applyBorder="1" applyAlignment="1">
      <alignment horizontal="center" vertical="center"/>
    </xf>
    <xf numFmtId="0" fontId="22" fillId="2" borderId="162" xfId="0" applyFont="1" applyFill="1" applyBorder="1" applyAlignment="1">
      <alignment horizontal="center" vertical="center"/>
    </xf>
    <xf numFmtId="0" fontId="22" fillId="2" borderId="159" xfId="0" applyFont="1" applyFill="1" applyBorder="1" applyAlignment="1">
      <alignment horizontal="center" vertical="center"/>
    </xf>
    <xf numFmtId="177" fontId="22" fillId="0" borderId="134" xfId="17" applyNumberFormat="1" applyFont="1" applyFill="1" applyBorder="1" applyAlignment="1">
      <alignment vertical="center"/>
    </xf>
    <xf numFmtId="177" fontId="22" fillId="0" borderId="122" xfId="0" applyNumberFormat="1" applyFont="1" applyFill="1" applyBorder="1" applyAlignment="1">
      <alignment vertical="center"/>
    </xf>
    <xf numFmtId="177" fontId="22" fillId="0" borderId="18" xfId="17" applyNumberFormat="1" applyFont="1" applyBorder="1" applyAlignment="1">
      <alignment vertical="center"/>
    </xf>
    <xf numFmtId="177" fontId="22" fillId="0" borderId="17" xfId="0" applyNumberFormat="1" applyFont="1" applyBorder="1" applyAlignment="1">
      <alignment vertical="center"/>
    </xf>
    <xf numFmtId="177" fontId="22" fillId="0" borderId="113" xfId="17" applyNumberFormat="1" applyFont="1" applyBorder="1" applyAlignment="1">
      <alignment vertical="center"/>
    </xf>
    <xf numFmtId="177" fontId="22" fillId="0" borderId="111" xfId="0" applyNumberFormat="1" applyFont="1" applyBorder="1" applyAlignment="1">
      <alignment vertical="center"/>
    </xf>
    <xf numFmtId="38" fontId="27" fillId="2" borderId="161" xfId="17" applyFont="1" applyFill="1" applyBorder="1" applyAlignment="1">
      <alignment horizontal="center" vertical="center" shrinkToFit="1"/>
    </xf>
    <xf numFmtId="0" fontId="27" fillId="2" borderId="36" xfId="0" applyFont="1" applyFill="1" applyBorder="1" applyAlignment="1">
      <alignment horizontal="center" vertical="center" shrinkToFit="1"/>
    </xf>
    <xf numFmtId="0" fontId="22" fillId="2" borderId="116" xfId="0" applyFont="1" applyFill="1" applyBorder="1" applyAlignment="1">
      <alignment horizontal="distributed" vertical="center" shrinkToFit="1"/>
    </xf>
    <xf numFmtId="0" fontId="4" fillId="0" borderId="48" xfId="0" applyFont="1" applyBorder="1" applyAlignment="1">
      <alignment vertical="center" shrinkToFit="1"/>
    </xf>
    <xf numFmtId="38" fontId="27" fillId="2" borderId="7" xfId="17" applyFont="1" applyFill="1" applyBorder="1" applyAlignment="1">
      <alignment horizontal="center" vertical="center" shrinkToFit="1"/>
    </xf>
    <xf numFmtId="0" fontId="27" fillId="2" borderId="8" xfId="0" applyFont="1" applyFill="1" applyBorder="1" applyAlignment="1">
      <alignment horizontal="center" vertical="center" shrinkToFit="1"/>
    </xf>
    <xf numFmtId="0" fontId="4" fillId="2" borderId="8" xfId="0" applyFont="1" applyFill="1" applyBorder="1" applyAlignment="1">
      <alignment horizontal="center" vertical="center"/>
    </xf>
    <xf numFmtId="0" fontId="4" fillId="2" borderId="36" xfId="0" applyFont="1" applyFill="1" applyBorder="1" applyAlignment="1">
      <alignment horizontal="center" vertical="center"/>
    </xf>
    <xf numFmtId="0" fontId="5" fillId="2" borderId="227"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16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116" xfId="0" applyFont="1" applyFill="1" applyBorder="1" applyAlignment="1">
      <alignment horizontal="center" vertical="center"/>
    </xf>
    <xf numFmtId="0" fontId="5" fillId="2" borderId="162" xfId="0" applyFont="1" applyFill="1" applyBorder="1" applyAlignment="1">
      <alignment horizontal="center" vertical="center"/>
    </xf>
    <xf numFmtId="0" fontId="5" fillId="2" borderId="155" xfId="0" applyFont="1" applyFill="1" applyBorder="1" applyAlignment="1">
      <alignment horizontal="center" vertical="center"/>
    </xf>
    <xf numFmtId="0" fontId="4" fillId="2" borderId="116"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161" xfId="0" applyFont="1" applyFill="1" applyBorder="1" applyAlignment="1">
      <alignment horizontal="center" vertical="center"/>
    </xf>
    <xf numFmtId="0" fontId="4" fillId="2" borderId="7" xfId="0" applyFont="1" applyFill="1" applyBorder="1" applyAlignment="1">
      <alignment horizontal="center" vertical="center"/>
    </xf>
    <xf numFmtId="0" fontId="5" fillId="2" borderId="78" xfId="0" applyFont="1" applyFill="1" applyBorder="1" applyAlignment="1">
      <alignment horizontal="center" vertical="center"/>
    </xf>
    <xf numFmtId="0" fontId="5" fillId="2" borderId="8" xfId="0" applyFont="1" applyFill="1" applyBorder="1" applyAlignment="1">
      <alignment horizontal="center" vertical="center"/>
    </xf>
    <xf numFmtId="0" fontId="4" fillId="2" borderId="228" xfId="0" applyFont="1" applyFill="1" applyBorder="1" applyAlignment="1">
      <alignment horizontal="center" vertical="center" wrapText="1" shrinkToFit="1"/>
    </xf>
    <xf numFmtId="0" fontId="4" fillId="2" borderId="185" xfId="0" applyFont="1" applyFill="1" applyBorder="1" applyAlignment="1">
      <alignment horizontal="center" vertical="center" wrapText="1" shrinkToFit="1"/>
    </xf>
    <xf numFmtId="0" fontId="20" fillId="2" borderId="229" xfId="0" applyFont="1" applyFill="1" applyBorder="1" applyAlignment="1">
      <alignment horizontal="center" vertical="center" wrapText="1" shrinkToFit="1"/>
    </xf>
    <xf numFmtId="0" fontId="20" fillId="2" borderId="230" xfId="0" applyFont="1" applyFill="1" applyBorder="1" applyAlignment="1">
      <alignment horizontal="center" vertical="center" wrapText="1" shrinkToFit="1"/>
    </xf>
    <xf numFmtId="0" fontId="5" fillId="0" borderId="0" xfId="23" applyFont="1">
      <alignment vertical="center"/>
      <protection/>
    </xf>
    <xf numFmtId="0" fontId="5" fillId="2" borderId="116" xfId="23" applyFont="1" applyFill="1" applyBorder="1" applyAlignment="1">
      <alignment horizontal="center" vertical="center"/>
      <protection/>
    </xf>
    <xf numFmtId="0" fontId="5" fillId="2" borderId="228" xfId="23" applyFont="1" applyFill="1" applyBorder="1" applyAlignment="1">
      <alignment horizontal="center" vertical="center"/>
      <protection/>
    </xf>
    <xf numFmtId="0" fontId="4" fillId="0" borderId="9" xfId="23" applyFont="1" applyFill="1" applyBorder="1" applyAlignment="1">
      <alignment horizontal="center" vertical="center"/>
      <protection/>
    </xf>
    <xf numFmtId="0" fontId="4" fillId="0" borderId="231" xfId="23" applyFont="1" applyFill="1" applyBorder="1" applyAlignment="1">
      <alignment horizontal="center" vertical="center"/>
      <protection/>
    </xf>
    <xf numFmtId="0" fontId="4" fillId="0" borderId="37" xfId="23" applyFont="1" applyFill="1" applyBorder="1" applyAlignment="1">
      <alignment horizontal="center" vertical="center"/>
      <protection/>
    </xf>
    <xf numFmtId="0" fontId="4" fillId="2" borderId="93" xfId="0" applyFont="1" applyFill="1" applyBorder="1" applyAlignment="1">
      <alignment horizontal="center" vertical="center" shrinkToFit="1"/>
    </xf>
    <xf numFmtId="0" fontId="4" fillId="2" borderId="183" xfId="0" applyFont="1" applyFill="1" applyBorder="1" applyAlignment="1">
      <alignment horizontal="center" vertical="center" shrinkToFit="1"/>
    </xf>
    <xf numFmtId="0" fontId="4" fillId="2" borderId="116"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0" borderId="232" xfId="23" applyFont="1" applyFill="1" applyBorder="1" applyAlignment="1">
      <alignment horizontal="center" vertical="center"/>
      <protection/>
    </xf>
    <xf numFmtId="0" fontId="4" fillId="0" borderId="205" xfId="23" applyFont="1" applyFill="1" applyBorder="1" applyAlignment="1">
      <alignment horizontal="center" vertical="center"/>
      <protection/>
    </xf>
    <xf numFmtId="0" fontId="4" fillId="0" borderId="0" xfId="0" applyFont="1" applyAlignment="1">
      <alignment/>
    </xf>
    <xf numFmtId="0" fontId="5" fillId="0" borderId="0" xfId="23" applyFont="1" applyFill="1" applyBorder="1" applyAlignment="1">
      <alignment horizontal="center" vertical="center"/>
      <protection/>
    </xf>
    <xf numFmtId="0" fontId="5" fillId="0" borderId="0" xfId="23" applyFont="1" applyFill="1" applyBorder="1" applyAlignment="1">
      <alignment horizontal="distributed" vertical="center" wrapText="1"/>
      <protection/>
    </xf>
    <xf numFmtId="0" fontId="5" fillId="0" borderId="0" xfId="23" applyFont="1" applyFill="1" applyBorder="1" applyAlignment="1">
      <alignment horizontal="distributed" vertical="center"/>
      <protection/>
    </xf>
    <xf numFmtId="0" fontId="5" fillId="2" borderId="9" xfId="23" applyFont="1" applyFill="1" applyBorder="1" applyAlignment="1">
      <alignment horizontal="center" vertical="center"/>
      <protection/>
    </xf>
    <xf numFmtId="0" fontId="5" fillId="2" borderId="160" xfId="23" applyFont="1" applyFill="1" applyBorder="1" applyAlignment="1">
      <alignment horizontal="center" vertical="center" wrapText="1"/>
      <protection/>
    </xf>
    <xf numFmtId="0" fontId="5" fillId="0" borderId="37" xfId="23" applyFont="1" applyBorder="1" applyAlignment="1">
      <alignment horizontal="center" vertical="center"/>
      <protection/>
    </xf>
    <xf numFmtId="0" fontId="5" fillId="0" borderId="70" xfId="23" applyFont="1" applyBorder="1">
      <alignment vertical="center"/>
      <protection/>
    </xf>
    <xf numFmtId="0" fontId="5" fillId="0" borderId="205" xfId="23" applyFont="1" applyFill="1" applyBorder="1" applyAlignment="1">
      <alignment horizontal="center" vertical="center"/>
      <protection/>
    </xf>
    <xf numFmtId="0" fontId="5" fillId="0" borderId="204" xfId="23" applyFont="1" applyFill="1" applyBorder="1">
      <alignment vertical="center"/>
      <protection/>
    </xf>
    <xf numFmtId="0" fontId="4" fillId="2" borderId="116" xfId="0" applyFont="1" applyFill="1" applyBorder="1" applyAlignment="1">
      <alignment vertical="center" shrinkToFit="1"/>
    </xf>
    <xf numFmtId="0" fontId="4" fillId="2" borderId="48" xfId="0" applyFont="1" applyFill="1" applyBorder="1" applyAlignment="1">
      <alignment vertical="center" shrinkToFit="1"/>
    </xf>
    <xf numFmtId="0" fontId="20" fillId="2" borderId="162" xfId="0" applyFont="1" applyFill="1" applyBorder="1" applyAlignment="1">
      <alignment horizontal="center" vertical="center" wrapText="1" shrinkToFit="1"/>
    </xf>
    <xf numFmtId="0" fontId="20" fillId="2" borderId="155" xfId="0" applyFont="1" applyFill="1" applyBorder="1" applyAlignment="1">
      <alignment horizontal="center" vertical="center" wrapText="1" shrinkToFit="1"/>
    </xf>
    <xf numFmtId="0" fontId="4" fillId="2" borderId="198" xfId="0" applyFont="1" applyFill="1" applyBorder="1" applyAlignment="1">
      <alignment horizontal="center" vertical="center" shrinkToFit="1"/>
    </xf>
    <xf numFmtId="0" fontId="22" fillId="0" borderId="16" xfId="0" applyFont="1" applyBorder="1" applyAlignment="1">
      <alignment horizontal="center" vertical="center"/>
    </xf>
    <xf numFmtId="0" fontId="22" fillId="0" borderId="164" xfId="0" applyFont="1" applyBorder="1" applyAlignment="1">
      <alignment horizontal="center" vertical="center"/>
    </xf>
    <xf numFmtId="0" fontId="22" fillId="0" borderId="18" xfId="0" applyFont="1" applyBorder="1" applyAlignment="1">
      <alignment horizontal="center" vertical="center"/>
    </xf>
    <xf numFmtId="0" fontId="22" fillId="2" borderId="9" xfId="0" applyFont="1" applyFill="1" applyBorder="1" applyAlignment="1">
      <alignment horizontal="center" vertical="center"/>
    </xf>
    <xf numFmtId="0" fontId="22" fillId="2" borderId="37" xfId="0" applyFont="1" applyFill="1" applyBorder="1" applyAlignment="1">
      <alignment horizontal="center" vertical="center"/>
    </xf>
    <xf numFmtId="0" fontId="20" fillId="2" borderId="158" xfId="0" applyFont="1" applyFill="1" applyBorder="1" applyAlignment="1">
      <alignment horizontal="center" vertical="center" wrapText="1"/>
    </xf>
    <xf numFmtId="0" fontId="20" fillId="2" borderId="159" xfId="0" applyFont="1" applyFill="1" applyBorder="1" applyAlignment="1">
      <alignment horizontal="center" vertical="center" wrapText="1"/>
    </xf>
    <xf numFmtId="0" fontId="22" fillId="2" borderId="7" xfId="0" applyFont="1" applyFill="1" applyBorder="1" applyAlignment="1">
      <alignment horizontal="center" vertical="center"/>
    </xf>
    <xf numFmtId="0" fontId="22" fillId="2" borderId="233" xfId="0" applyFont="1" applyFill="1" applyBorder="1" applyAlignment="1">
      <alignment horizontal="center" vertical="center"/>
    </xf>
    <xf numFmtId="0" fontId="22" fillId="2" borderId="68" xfId="0" applyFont="1" applyFill="1" applyBorder="1" applyAlignment="1">
      <alignment horizontal="center" vertical="center"/>
    </xf>
    <xf numFmtId="0" fontId="22" fillId="2" borderId="161"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36" xfId="0" applyFont="1" applyFill="1" applyBorder="1" applyAlignment="1">
      <alignment horizontal="center" vertical="center" wrapText="1"/>
    </xf>
    <xf numFmtId="0" fontId="20" fillId="2" borderId="158" xfId="0" applyFont="1" applyFill="1" applyBorder="1" applyAlignment="1">
      <alignment horizontal="center" vertical="center"/>
    </xf>
    <xf numFmtId="0" fontId="20" fillId="2" borderId="162" xfId="0" applyFont="1" applyFill="1" applyBorder="1" applyAlignment="1">
      <alignment horizontal="center" vertical="center"/>
    </xf>
    <xf numFmtId="0" fontId="22" fillId="2" borderId="160" xfId="0" applyFont="1" applyFill="1" applyBorder="1" applyAlignment="1">
      <alignment horizontal="center" vertical="center" wrapText="1"/>
    </xf>
    <xf numFmtId="0" fontId="22" fillId="2" borderId="130" xfId="0" applyFont="1" applyFill="1" applyBorder="1" applyAlignment="1">
      <alignment horizontal="center" vertical="center"/>
    </xf>
    <xf numFmtId="178" fontId="22" fillId="0" borderId="164" xfId="0" applyNumberFormat="1" applyFont="1" applyBorder="1" applyAlignment="1">
      <alignment horizontal="center" vertical="center"/>
    </xf>
    <xf numFmtId="178" fontId="22" fillId="0" borderId="134" xfId="0" applyNumberFormat="1" applyFont="1" applyFill="1" applyBorder="1" applyAlignment="1">
      <alignment horizontal="center" vertical="center"/>
    </xf>
    <xf numFmtId="178" fontId="22" fillId="0" borderId="18" xfId="0" applyNumberFormat="1" applyFont="1" applyBorder="1" applyAlignment="1">
      <alignment horizontal="center" vertical="center"/>
    </xf>
    <xf numFmtId="0" fontId="22" fillId="0" borderId="13" xfId="0" applyFont="1" applyBorder="1" applyAlignment="1">
      <alignment horizontal="center" vertical="center"/>
    </xf>
    <xf numFmtId="0" fontId="22" fillId="0" borderId="69" xfId="0" applyFont="1" applyFill="1" applyBorder="1" applyAlignment="1">
      <alignment horizontal="center" vertical="center"/>
    </xf>
    <xf numFmtId="0" fontId="22" fillId="0" borderId="134" xfId="0" applyFont="1" applyFill="1" applyBorder="1" applyAlignment="1">
      <alignment horizontal="center" vertical="center"/>
    </xf>
    <xf numFmtId="0" fontId="22" fillId="0" borderId="101" xfId="0" applyFont="1" applyBorder="1" applyAlignment="1">
      <alignment horizontal="center" vertical="center"/>
    </xf>
    <xf numFmtId="0" fontId="22" fillId="0" borderId="114" xfId="0" applyFont="1" applyBorder="1" applyAlignment="1">
      <alignment horizontal="center" vertical="center"/>
    </xf>
    <xf numFmtId="0" fontId="22" fillId="0" borderId="122" xfId="0" applyFont="1" applyFill="1" applyBorder="1" applyAlignment="1">
      <alignment horizontal="center" vertical="center"/>
    </xf>
    <xf numFmtId="0" fontId="22" fillId="0" borderId="17" xfId="0" applyFont="1" applyBorder="1" applyAlignment="1">
      <alignment horizontal="center" vertical="center"/>
    </xf>
    <xf numFmtId="0" fontId="22" fillId="0" borderId="190" xfId="0" applyFont="1" applyBorder="1" applyAlignment="1">
      <alignment horizontal="center" vertical="center"/>
    </xf>
    <xf numFmtId="0" fontId="22" fillId="0" borderId="165" xfId="0" applyFont="1" applyBorder="1" applyAlignment="1">
      <alignment horizontal="center" vertical="center"/>
    </xf>
    <xf numFmtId="178" fontId="22" fillId="0" borderId="122" xfId="0" applyNumberFormat="1" applyFont="1" applyFill="1" applyBorder="1" applyAlignment="1">
      <alignment horizontal="center" vertical="center"/>
    </xf>
    <xf numFmtId="178" fontId="22" fillId="0" borderId="17" xfId="0" applyNumberFormat="1" applyFont="1" applyBorder="1" applyAlignment="1">
      <alignment horizontal="center" vertical="center"/>
    </xf>
    <xf numFmtId="178" fontId="22" fillId="0" borderId="165" xfId="0" applyNumberFormat="1" applyFont="1" applyBorder="1" applyAlignment="1">
      <alignment horizontal="center" vertical="center"/>
    </xf>
    <xf numFmtId="185" fontId="22" fillId="0" borderId="73" xfId="17" applyNumberFormat="1" applyFont="1" applyBorder="1" applyAlignment="1">
      <alignment vertical="center"/>
    </xf>
    <xf numFmtId="185" fontId="4" fillId="0" borderId="56" xfId="17" applyNumberFormat="1" applyFont="1" applyBorder="1" applyAlignment="1">
      <alignment vertical="center"/>
    </xf>
    <xf numFmtId="185" fontId="22" fillId="0" borderId="6" xfId="17" applyNumberFormat="1" applyFont="1" applyFill="1" applyBorder="1" applyAlignment="1">
      <alignment vertical="center"/>
    </xf>
    <xf numFmtId="185" fontId="4" fillId="0" borderId="61" xfId="17" applyNumberFormat="1" applyFont="1" applyFill="1" applyBorder="1" applyAlignment="1">
      <alignment vertical="center"/>
    </xf>
    <xf numFmtId="185" fontId="22" fillId="0" borderId="55" xfId="17" applyNumberFormat="1" applyFont="1" applyBorder="1" applyAlignment="1">
      <alignment vertical="center"/>
    </xf>
    <xf numFmtId="185" fontId="22" fillId="0" borderId="59" xfId="17" applyNumberFormat="1" applyFont="1" applyFill="1" applyBorder="1" applyAlignment="1">
      <alignment vertical="center"/>
    </xf>
    <xf numFmtId="185" fontId="22" fillId="0" borderId="0" xfId="17" applyNumberFormat="1" applyFont="1" applyBorder="1" applyAlignment="1">
      <alignment vertical="center"/>
    </xf>
    <xf numFmtId="185" fontId="4" fillId="0" borderId="96" xfId="17" applyNumberFormat="1" applyFont="1" applyBorder="1" applyAlignment="1">
      <alignment vertical="center"/>
    </xf>
    <xf numFmtId="185" fontId="22" fillId="0" borderId="106" xfId="17" applyNumberFormat="1" applyFont="1" applyBorder="1" applyAlignment="1">
      <alignment vertical="center"/>
    </xf>
    <xf numFmtId="185" fontId="4" fillId="0" borderId="57" xfId="17" applyNumberFormat="1" applyFont="1" applyBorder="1" applyAlignment="1">
      <alignment vertical="center"/>
    </xf>
    <xf numFmtId="0" fontId="22" fillId="2" borderId="87" xfId="0" applyFont="1" applyFill="1" applyBorder="1" applyAlignment="1">
      <alignment horizontal="center" vertical="center" wrapText="1"/>
    </xf>
    <xf numFmtId="0" fontId="22" fillId="2" borderId="87" xfId="0" applyFont="1" applyFill="1" applyBorder="1" applyAlignment="1">
      <alignment horizontal="center" vertical="center"/>
    </xf>
    <xf numFmtId="185" fontId="22" fillId="0" borderId="110" xfId="17" applyNumberFormat="1" applyFont="1" applyBorder="1" applyAlignment="1">
      <alignment vertical="center"/>
    </xf>
    <xf numFmtId="185" fontId="4" fillId="0" borderId="66" xfId="17" applyNumberFormat="1" applyFont="1" applyBorder="1" applyAlignment="1">
      <alignment vertical="center"/>
    </xf>
    <xf numFmtId="185" fontId="22" fillId="0" borderId="55" xfId="17" applyNumberFormat="1" applyFont="1" applyBorder="1" applyAlignment="1">
      <alignment vertical="center" shrinkToFit="1"/>
    </xf>
    <xf numFmtId="185" fontId="22" fillId="0" borderId="110" xfId="17" applyNumberFormat="1" applyFont="1" applyBorder="1" applyAlignment="1">
      <alignment vertical="center" shrinkToFit="1"/>
    </xf>
    <xf numFmtId="185" fontId="4" fillId="0" borderId="12" xfId="17" applyNumberFormat="1" applyFont="1" applyBorder="1" applyAlignment="1">
      <alignment vertical="center"/>
    </xf>
    <xf numFmtId="185" fontId="22" fillId="0" borderId="59" xfId="17" applyNumberFormat="1" applyFont="1" applyFill="1" applyBorder="1" applyAlignment="1">
      <alignment vertical="center" shrinkToFit="1"/>
    </xf>
    <xf numFmtId="185" fontId="22" fillId="0" borderId="106" xfId="17" applyNumberFormat="1" applyFont="1" applyBorder="1" applyAlignment="1">
      <alignment vertical="center" shrinkToFit="1"/>
    </xf>
    <xf numFmtId="185" fontId="4" fillId="0" borderId="112" xfId="17" applyNumberFormat="1" applyFont="1" applyBorder="1" applyAlignment="1">
      <alignment vertical="center"/>
    </xf>
    <xf numFmtId="185" fontId="4" fillId="0" borderId="123" xfId="17" applyNumberFormat="1" applyFont="1" applyFill="1" applyBorder="1" applyAlignment="1">
      <alignment vertical="center"/>
    </xf>
    <xf numFmtId="0" fontId="22" fillId="2" borderId="8" xfId="0" applyFont="1" applyFill="1" applyBorder="1" applyAlignment="1">
      <alignment horizontal="center" vertical="center" wrapText="1"/>
    </xf>
    <xf numFmtId="185" fontId="22" fillId="0" borderId="110" xfId="17" applyNumberFormat="1" applyFont="1" applyBorder="1" applyAlignment="1">
      <alignment horizontal="right" vertical="center" shrinkToFit="1"/>
    </xf>
    <xf numFmtId="185" fontId="22" fillId="0" borderId="91" xfId="17" applyNumberFormat="1" applyFont="1" applyBorder="1" applyAlignment="1">
      <alignment horizontal="right" vertical="center" shrinkToFit="1"/>
    </xf>
    <xf numFmtId="0" fontId="22" fillId="2" borderId="28" xfId="0" applyFont="1" applyFill="1" applyBorder="1" applyAlignment="1">
      <alignment horizontal="center" vertical="center"/>
    </xf>
    <xf numFmtId="0" fontId="22" fillId="2" borderId="234" xfId="0" applyFont="1" applyFill="1" applyBorder="1" applyAlignment="1">
      <alignment horizontal="center" vertical="center"/>
    </xf>
    <xf numFmtId="0" fontId="5" fillId="2" borderId="161"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19" fillId="0" borderId="93"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0" fontId="5" fillId="2" borderId="201" xfId="0" applyFont="1" applyFill="1" applyBorder="1" applyAlignment="1">
      <alignment horizontal="center" vertical="center" shrinkToFit="1"/>
    </xf>
    <xf numFmtId="0" fontId="5" fillId="2" borderId="235" xfId="0" applyFont="1" applyFill="1" applyBorder="1" applyAlignment="1">
      <alignment horizontal="center" vertical="center" shrinkToFit="1"/>
    </xf>
    <xf numFmtId="0" fontId="5" fillId="2" borderId="157" xfId="0" applyFont="1" applyFill="1" applyBorder="1" applyAlignment="1">
      <alignment horizontal="center" vertical="center" shrinkToFit="1"/>
    </xf>
    <xf numFmtId="0" fontId="5" fillId="2" borderId="236" xfId="0" applyFont="1" applyFill="1" applyBorder="1" applyAlignment="1">
      <alignment horizontal="center" vertical="center" shrinkToFit="1"/>
    </xf>
    <xf numFmtId="0" fontId="5" fillId="2" borderId="36"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35" xfId="0" applyFont="1" applyFill="1" applyBorder="1" applyAlignment="1">
      <alignment horizontal="center" vertical="center" shrinkToFit="1"/>
    </xf>
    <xf numFmtId="0" fontId="5" fillId="2" borderId="87" xfId="0" applyFont="1" applyFill="1" applyBorder="1" applyAlignment="1">
      <alignment horizontal="center" vertical="center" shrinkToFit="1"/>
    </xf>
    <xf numFmtId="0" fontId="5" fillId="2" borderId="89" xfId="0" applyFont="1" applyFill="1" applyBorder="1" applyAlignment="1">
      <alignment horizontal="center" vertical="center" shrinkToFit="1"/>
    </xf>
    <xf numFmtId="38" fontId="5" fillId="0" borderId="156" xfId="17" applyFont="1" applyFill="1" applyBorder="1" applyAlignment="1">
      <alignment vertical="center" shrinkToFit="1"/>
    </xf>
    <xf numFmtId="0" fontId="0" fillId="0" borderId="61" xfId="0" applyFont="1" applyFill="1" applyBorder="1" applyAlignment="1">
      <alignment vertical="center"/>
    </xf>
    <xf numFmtId="38" fontId="5" fillId="0" borderId="59" xfId="17" applyFont="1" applyFill="1" applyBorder="1" applyAlignment="1">
      <alignment vertical="center" shrinkToFit="1"/>
    </xf>
    <xf numFmtId="38" fontId="5" fillId="0" borderId="6" xfId="17" applyFont="1" applyFill="1" applyBorder="1" applyAlignment="1">
      <alignment horizontal="right" vertical="center" shrinkToFit="1"/>
    </xf>
    <xf numFmtId="0" fontId="0" fillId="0" borderId="61" xfId="0" applyFont="1" applyFill="1" applyBorder="1" applyAlignment="1">
      <alignment horizontal="right" vertical="center"/>
    </xf>
    <xf numFmtId="38" fontId="7" fillId="0" borderId="59" xfId="17" applyFont="1" applyFill="1" applyBorder="1" applyAlignment="1">
      <alignment horizontal="right" vertical="center" shrinkToFit="1"/>
    </xf>
    <xf numFmtId="0" fontId="0" fillId="0" borderId="123" xfId="0" applyFont="1" applyFill="1" applyBorder="1" applyAlignment="1">
      <alignment horizontal="right" vertical="center"/>
    </xf>
    <xf numFmtId="38" fontId="5" fillId="0" borderId="106" xfId="17" applyFont="1" applyBorder="1" applyAlignment="1">
      <alignment vertical="center" shrinkToFit="1"/>
    </xf>
    <xf numFmtId="0" fontId="0" fillId="0" borderId="57" xfId="0" applyBorder="1" applyAlignment="1">
      <alignment vertical="center"/>
    </xf>
    <xf numFmtId="0" fontId="5" fillId="2" borderId="161" xfId="0" applyFont="1" applyFill="1" applyBorder="1" applyAlignment="1">
      <alignment horizontal="center" vertical="center" wrapText="1"/>
    </xf>
    <xf numFmtId="0" fontId="0" fillId="0" borderId="137" xfId="0" applyBorder="1" applyAlignment="1">
      <alignment vertical="center"/>
    </xf>
    <xf numFmtId="38" fontId="5" fillId="0" borderId="72" xfId="17" applyFont="1" applyBorder="1" applyAlignment="1">
      <alignment vertical="center" shrinkToFit="1"/>
    </xf>
    <xf numFmtId="0" fontId="0" fillId="0" borderId="66" xfId="0" applyBorder="1" applyAlignment="1">
      <alignment vertical="center"/>
    </xf>
    <xf numFmtId="38" fontId="5" fillId="0" borderId="73" xfId="17" applyFont="1" applyBorder="1" applyAlignment="1">
      <alignment vertical="center" shrinkToFit="1"/>
    </xf>
    <xf numFmtId="0" fontId="0" fillId="0" borderId="56" xfId="0" applyBorder="1" applyAlignment="1">
      <alignment vertical="center"/>
    </xf>
    <xf numFmtId="38" fontId="5" fillId="0" borderId="74" xfId="17" applyFont="1" applyBorder="1" applyAlignment="1">
      <alignment vertical="center" shrinkToFit="1"/>
    </xf>
    <xf numFmtId="38" fontId="5" fillId="0" borderId="55" xfId="17" applyFont="1" applyBorder="1" applyAlignment="1">
      <alignment vertical="center" shrinkToFit="1"/>
    </xf>
    <xf numFmtId="0" fontId="5" fillId="2" borderId="117" xfId="0" applyFont="1" applyFill="1" applyBorder="1" applyAlignment="1">
      <alignment horizontal="center" vertical="center" wrapText="1"/>
    </xf>
    <xf numFmtId="38" fontId="5" fillId="0" borderId="110" xfId="17" applyFont="1" applyBorder="1" applyAlignment="1">
      <alignment vertical="center" shrinkToFit="1"/>
    </xf>
    <xf numFmtId="38" fontId="7" fillId="0" borderId="237" xfId="17" applyFont="1" applyBorder="1" applyAlignment="1">
      <alignment horizontal="right" vertical="center" shrinkToFit="1"/>
    </xf>
    <xf numFmtId="0" fontId="0" fillId="0" borderId="210" xfId="0" applyBorder="1" applyAlignment="1">
      <alignment horizontal="right" vertical="center"/>
    </xf>
    <xf numFmtId="0" fontId="5" fillId="2" borderId="7" xfId="0" applyFont="1" applyFill="1" applyBorder="1" applyAlignment="1">
      <alignment horizontal="center" vertical="center" wrapText="1"/>
    </xf>
    <xf numFmtId="0" fontId="0" fillId="0" borderId="137" xfId="0" applyFont="1" applyBorder="1" applyAlignment="1">
      <alignment vertical="center"/>
    </xf>
    <xf numFmtId="38" fontId="5" fillId="0" borderId="4" xfId="17" applyFont="1" applyBorder="1" applyAlignment="1">
      <alignment vertical="center" shrinkToFit="1"/>
    </xf>
    <xf numFmtId="38" fontId="5" fillId="0" borderId="5" xfId="17" applyFont="1" applyBorder="1" applyAlignment="1">
      <alignment vertical="center" shrinkToFit="1"/>
    </xf>
    <xf numFmtId="38" fontId="5" fillId="0" borderId="121" xfId="17" applyFont="1" applyBorder="1" applyAlignment="1">
      <alignment horizontal="right" vertical="center" shrinkToFit="1"/>
    </xf>
    <xf numFmtId="0" fontId="0" fillId="0" borderId="57" xfId="0" applyFont="1" applyBorder="1" applyAlignment="1">
      <alignment horizontal="right" vertical="center"/>
    </xf>
    <xf numFmtId="0" fontId="0" fillId="0" borderId="12" xfId="0" applyBorder="1" applyAlignment="1">
      <alignment vertical="center"/>
    </xf>
    <xf numFmtId="38" fontId="7" fillId="0" borderId="55" xfId="17" applyFont="1" applyBorder="1" applyAlignment="1">
      <alignment horizontal="right" vertical="center" shrinkToFit="1"/>
    </xf>
    <xf numFmtId="0" fontId="0" fillId="0" borderId="12" xfId="0" applyBorder="1" applyAlignment="1">
      <alignment horizontal="right" vertical="center"/>
    </xf>
    <xf numFmtId="0" fontId="9" fillId="2" borderId="117" xfId="0" applyFont="1" applyFill="1" applyBorder="1" applyAlignment="1">
      <alignment horizontal="center" vertical="center" wrapText="1"/>
    </xf>
    <xf numFmtId="0" fontId="9" fillId="2" borderId="8" xfId="0" applyFont="1" applyFill="1" applyBorder="1" applyAlignment="1">
      <alignment horizontal="center" vertical="center" wrapText="1"/>
    </xf>
    <xf numFmtId="38" fontId="5" fillId="0" borderId="237" xfId="17" applyFont="1" applyBorder="1" applyAlignment="1">
      <alignment vertical="center" shrinkToFit="1"/>
    </xf>
    <xf numFmtId="0" fontId="0" fillId="0" borderId="210" xfId="0" applyBorder="1" applyAlignment="1">
      <alignment vertical="center"/>
    </xf>
    <xf numFmtId="0" fontId="5" fillId="2" borderId="9"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87" xfId="0" applyFont="1" applyFill="1" applyBorder="1" applyAlignment="1">
      <alignment horizontal="center" vertical="center" wrapText="1"/>
    </xf>
    <xf numFmtId="0" fontId="5" fillId="2" borderId="8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84" xfId="0" applyFont="1" applyFill="1" applyBorder="1" applyAlignment="1">
      <alignment horizontal="center" vertical="center" wrapText="1"/>
    </xf>
    <xf numFmtId="0" fontId="5" fillId="2" borderId="137" xfId="0" applyFont="1" applyFill="1" applyBorder="1" applyAlignment="1">
      <alignment horizontal="center" vertical="center" shrinkToFit="1"/>
    </xf>
    <xf numFmtId="0" fontId="5" fillId="2" borderId="117" xfId="0" applyFont="1" applyFill="1" applyBorder="1" applyAlignment="1">
      <alignment horizontal="center" vertical="center" shrinkToFit="1"/>
    </xf>
    <xf numFmtId="0" fontId="9" fillId="2" borderId="158" xfId="0" applyFont="1" applyFill="1" applyBorder="1" applyAlignment="1">
      <alignment horizontal="center" vertical="center" wrapText="1" shrinkToFit="1"/>
    </xf>
    <xf numFmtId="0" fontId="9" fillId="2" borderId="159" xfId="0" applyFont="1" applyFill="1" applyBorder="1" applyAlignment="1">
      <alignment horizontal="center" vertical="center" wrapText="1" shrinkToFit="1"/>
    </xf>
    <xf numFmtId="0" fontId="9" fillId="2" borderId="236" xfId="0" applyFont="1" applyFill="1" applyBorder="1" applyAlignment="1">
      <alignment horizontal="center" vertical="center" wrapText="1" shrinkToFit="1"/>
    </xf>
    <xf numFmtId="0" fontId="9" fillId="2" borderId="187" xfId="0" applyFont="1" applyFill="1" applyBorder="1" applyAlignment="1">
      <alignment horizontal="center" vertical="center" wrapText="1" shrinkToFit="1"/>
    </xf>
    <xf numFmtId="0" fontId="8" fillId="2" borderId="233" xfId="0" applyFont="1" applyFill="1" applyBorder="1" applyAlignment="1">
      <alignment horizontal="center" vertical="center" wrapText="1" shrinkToFit="1"/>
    </xf>
    <xf numFmtId="0" fontId="8" fillId="2" borderId="68" xfId="0" applyFont="1" applyFill="1" applyBorder="1" applyAlignment="1">
      <alignment horizontal="center" vertical="center" wrapText="1" shrinkToFit="1"/>
    </xf>
    <xf numFmtId="0" fontId="4" fillId="0" borderId="1" xfId="0" applyFont="1" applyBorder="1" applyAlignment="1">
      <alignment vertical="center"/>
    </xf>
    <xf numFmtId="0" fontId="0" fillId="0" borderId="5" xfId="0" applyFont="1" applyBorder="1" applyAlignment="1">
      <alignment vertical="center"/>
    </xf>
    <xf numFmtId="0" fontId="4" fillId="2" borderId="28" xfId="0" applyFont="1" applyFill="1" applyBorder="1" applyAlignment="1">
      <alignment horizontal="center" vertical="center"/>
    </xf>
    <xf numFmtId="0" fontId="4" fillId="0" borderId="2" xfId="0" applyFont="1" applyBorder="1" applyAlignment="1">
      <alignment vertical="center"/>
    </xf>
    <xf numFmtId="0" fontId="0" fillId="0" borderId="6" xfId="0" applyFont="1" applyBorder="1" applyAlignment="1">
      <alignment vertical="center"/>
    </xf>
    <xf numFmtId="0" fontId="4" fillId="0" borderId="3"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38" fontId="5" fillId="0" borderId="134" xfId="17" applyFont="1" applyFill="1" applyBorder="1" applyAlignment="1">
      <alignment vertical="center" shrinkToFit="1"/>
    </xf>
    <xf numFmtId="0" fontId="0" fillId="0" borderId="134" xfId="0" applyFont="1" applyFill="1" applyBorder="1" applyAlignment="1">
      <alignment vertical="center"/>
    </xf>
    <xf numFmtId="186" fontId="5" fillId="0" borderId="134" xfId="17" applyNumberFormat="1" applyFont="1" applyFill="1" applyBorder="1" applyAlignment="1">
      <alignment vertical="center" shrinkToFit="1"/>
    </xf>
    <xf numFmtId="186" fontId="5" fillId="0" borderId="122" xfId="0" applyNumberFormat="1" applyFont="1" applyFill="1" applyBorder="1" applyAlignment="1">
      <alignment vertical="center"/>
    </xf>
    <xf numFmtId="0" fontId="9" fillId="2" borderId="162" xfId="0" applyFont="1" applyFill="1" applyBorder="1" applyAlignment="1">
      <alignment horizontal="center" vertical="center" wrapText="1" shrinkToFit="1"/>
    </xf>
    <xf numFmtId="0" fontId="9" fillId="2" borderId="190" xfId="0" applyFont="1" applyFill="1" applyBorder="1" applyAlignment="1">
      <alignment horizontal="center" vertical="center" wrapText="1" shrinkToFit="1"/>
    </xf>
    <xf numFmtId="0" fontId="9" fillId="2" borderId="225" xfId="0" applyFont="1" applyFill="1" applyBorder="1" applyAlignment="1">
      <alignment horizontal="center" vertical="center" wrapText="1" shrinkToFit="1"/>
    </xf>
    <xf numFmtId="1" fontId="5" fillId="0" borderId="156" xfId="0" applyNumberFormat="1" applyFont="1" applyFill="1" applyBorder="1" applyAlignment="1">
      <alignment horizontal="center" vertical="center" shrinkToFit="1"/>
    </xf>
    <xf numFmtId="1" fontId="5" fillId="0" borderId="135" xfId="0" applyNumberFormat="1" applyFont="1" applyFill="1" applyBorder="1" applyAlignment="1">
      <alignment horizontal="center" vertical="center" shrinkToFit="1"/>
    </xf>
    <xf numFmtId="0" fontId="5" fillId="0" borderId="156" xfId="0" applyFont="1" applyFill="1" applyBorder="1" applyAlignment="1">
      <alignment horizontal="center" vertical="center" shrinkToFit="1"/>
    </xf>
    <xf numFmtId="0" fontId="5" fillId="0" borderId="135" xfId="0" applyFont="1" applyFill="1" applyBorder="1" applyAlignment="1">
      <alignment horizontal="center" vertical="center" shrinkToFit="1"/>
    </xf>
    <xf numFmtId="0" fontId="5" fillId="2" borderId="160" xfId="0" applyFont="1" applyFill="1" applyBorder="1" applyAlignment="1">
      <alignment horizontal="center" vertical="center" wrapText="1"/>
    </xf>
    <xf numFmtId="0" fontId="5" fillId="2" borderId="130" xfId="0" applyFont="1" applyFill="1" applyBorder="1" applyAlignment="1">
      <alignment horizontal="center" vertical="center" wrapText="1"/>
    </xf>
    <xf numFmtId="186" fontId="5" fillId="3" borderId="164" xfId="17" applyNumberFormat="1" applyFont="1" applyFill="1" applyBorder="1" applyAlignment="1">
      <alignment vertical="center" shrinkToFit="1"/>
    </xf>
    <xf numFmtId="186" fontId="5" fillId="3" borderId="165" xfId="0" applyNumberFormat="1" applyFont="1" applyFill="1" applyBorder="1" applyAlignment="1">
      <alignment vertical="center"/>
    </xf>
    <xf numFmtId="186" fontId="5" fillId="3" borderId="18" xfId="17" applyNumberFormat="1" applyFont="1" applyFill="1" applyBorder="1" applyAlignment="1">
      <alignment vertical="center" shrinkToFit="1"/>
    </xf>
    <xf numFmtId="186" fontId="5" fillId="3" borderId="17" xfId="0" applyNumberFormat="1" applyFont="1" applyFill="1" applyBorder="1" applyAlignment="1">
      <alignment vertical="center"/>
    </xf>
    <xf numFmtId="0" fontId="5" fillId="2" borderId="116" xfId="0" applyFont="1" applyFill="1" applyBorder="1" applyAlignment="1">
      <alignment horizontal="center" vertical="center" shrinkToFit="1"/>
    </xf>
    <xf numFmtId="0" fontId="5" fillId="2" borderId="226" xfId="0" applyFont="1" applyFill="1" applyBorder="1" applyAlignment="1">
      <alignment horizontal="center" vertical="center" shrinkToFit="1"/>
    </xf>
    <xf numFmtId="0" fontId="8" fillId="2" borderId="158" xfId="0" applyFont="1" applyFill="1" applyBorder="1" applyAlignment="1">
      <alignment horizontal="center" vertical="center" wrapText="1" shrinkToFit="1"/>
    </xf>
    <xf numFmtId="0" fontId="18" fillId="0" borderId="159" xfId="0" applyFont="1" applyBorder="1" applyAlignment="1">
      <alignment vertical="center" wrapText="1"/>
    </xf>
    <xf numFmtId="0" fontId="5" fillId="2" borderId="101" xfId="0" applyFont="1" applyFill="1" applyBorder="1" applyAlignment="1">
      <alignment horizontal="center" vertical="center" shrinkToFit="1"/>
    </xf>
    <xf numFmtId="0" fontId="18" fillId="0" borderId="154" xfId="0" applyFont="1" applyBorder="1" applyAlignment="1">
      <alignment vertical="center" wrapText="1"/>
    </xf>
    <xf numFmtId="0" fontId="9" fillId="2" borderId="114" xfId="0" applyFont="1" applyFill="1" applyBorder="1" applyAlignment="1">
      <alignment horizontal="center" vertical="center" wrapText="1" shrinkToFit="1"/>
    </xf>
    <xf numFmtId="0" fontId="5" fillId="2" borderId="48" xfId="0" applyFont="1" applyFill="1" applyBorder="1" applyAlignment="1">
      <alignment horizontal="center" vertical="center" shrinkToFit="1"/>
    </xf>
    <xf numFmtId="0" fontId="5" fillId="2" borderId="158" xfId="0" applyFont="1" applyFill="1" applyBorder="1" applyAlignment="1">
      <alignment horizontal="center" vertical="center" shrinkToFit="1"/>
    </xf>
    <xf numFmtId="0" fontId="5" fillId="2" borderId="184" xfId="0" applyFont="1" applyFill="1" applyBorder="1" applyAlignment="1">
      <alignment horizontal="center" vertical="center" shrinkToFit="1"/>
    </xf>
    <xf numFmtId="0" fontId="5" fillId="2" borderId="211" xfId="0" applyFont="1" applyFill="1" applyBorder="1" applyAlignment="1">
      <alignment horizontal="center" vertical="center" shrinkToFit="1"/>
    </xf>
    <xf numFmtId="0" fontId="5" fillId="2" borderId="49" xfId="0" applyFont="1" applyFill="1" applyBorder="1" applyAlignment="1">
      <alignment horizontal="center" vertical="center" shrinkToFit="1"/>
    </xf>
    <xf numFmtId="0" fontId="5" fillId="2" borderId="233" xfId="0" applyFont="1" applyFill="1" applyBorder="1" applyAlignment="1">
      <alignment horizontal="center" vertical="center" shrinkToFit="1"/>
    </xf>
    <xf numFmtId="0" fontId="5" fillId="2" borderId="186" xfId="0" applyFont="1" applyFill="1" applyBorder="1" applyAlignment="1">
      <alignment horizontal="center" vertical="center" shrinkToFit="1"/>
    </xf>
    <xf numFmtId="0" fontId="5" fillId="2" borderId="202" xfId="0" applyFont="1" applyFill="1" applyBorder="1" applyAlignment="1">
      <alignment horizontal="center" vertical="center" shrinkToFit="1"/>
    </xf>
    <xf numFmtId="0" fontId="5" fillId="2" borderId="214" xfId="0" applyFont="1" applyFill="1" applyBorder="1" applyAlignment="1">
      <alignment horizontal="center" vertical="center" shrinkToFit="1"/>
    </xf>
    <xf numFmtId="0" fontId="5" fillId="2" borderId="238"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23" xfId="0" applyFont="1" applyFill="1" applyBorder="1" applyAlignment="1">
      <alignment horizontal="center" vertical="center" shrinkToFit="1"/>
    </xf>
    <xf numFmtId="1" fontId="5" fillId="0" borderId="157" xfId="0" applyNumberFormat="1" applyFont="1" applyFill="1" applyBorder="1" applyAlignment="1">
      <alignment horizontal="center" vertical="center" shrinkToFit="1"/>
    </xf>
    <xf numFmtId="1" fontId="5" fillId="0" borderId="184" xfId="0" applyNumberFormat="1" applyFont="1" applyFill="1" applyBorder="1" applyAlignment="1">
      <alignment horizontal="center" vertical="center" shrinkToFit="1"/>
    </xf>
    <xf numFmtId="1" fontId="5" fillId="0" borderId="6" xfId="0" applyNumberFormat="1" applyFont="1" applyFill="1" applyBorder="1" applyAlignment="1">
      <alignment horizontal="center" vertical="center" shrinkToFit="1"/>
    </xf>
    <xf numFmtId="0" fontId="5" fillId="2" borderId="160" xfId="0" applyFont="1" applyFill="1" applyBorder="1" applyAlignment="1">
      <alignment horizontal="center" vertical="center"/>
    </xf>
    <xf numFmtId="0" fontId="5" fillId="2" borderId="130" xfId="0" applyFont="1" applyFill="1" applyBorder="1" applyAlignment="1">
      <alignment horizontal="center" vertical="center"/>
    </xf>
    <xf numFmtId="0" fontId="5" fillId="0" borderId="101" xfId="0" applyFont="1" applyBorder="1" applyAlignment="1">
      <alignment horizontal="center" vertical="center" shrinkToFit="1"/>
    </xf>
    <xf numFmtId="0" fontId="5" fillId="0" borderId="48" xfId="0" applyFont="1" applyBorder="1" applyAlignment="1">
      <alignment horizontal="center" vertical="center" shrinkToFit="1"/>
    </xf>
    <xf numFmtId="0" fontId="5" fillId="2" borderId="198" xfId="0" applyFont="1" applyFill="1" applyBorder="1" applyAlignment="1">
      <alignment horizontal="center" vertical="center"/>
    </xf>
    <xf numFmtId="0" fontId="5" fillId="2" borderId="93" xfId="0" applyFont="1" applyFill="1" applyBorder="1" applyAlignment="1">
      <alignment horizontal="center" vertical="center"/>
    </xf>
    <xf numFmtId="0" fontId="0" fillId="0" borderId="194" xfId="0" applyBorder="1" applyAlignment="1">
      <alignment horizontal="center" vertical="center"/>
    </xf>
    <xf numFmtId="0" fontId="9" fillId="2" borderId="192" xfId="0" applyFont="1" applyFill="1" applyBorder="1" applyAlignment="1">
      <alignment horizontal="center" vertical="center" wrapText="1" shrinkToFit="1"/>
    </xf>
    <xf numFmtId="0" fontId="17" fillId="0" borderId="98" xfId="0" applyFont="1" applyBorder="1" applyAlignment="1">
      <alignment horizontal="center" vertical="center" wrapText="1" shrinkToFit="1"/>
    </xf>
    <xf numFmtId="0" fontId="9" fillId="2" borderId="141" xfId="0" applyFont="1" applyFill="1" applyBorder="1" applyAlignment="1">
      <alignment horizontal="center" vertical="center" wrapText="1" shrinkToFit="1"/>
    </xf>
    <xf numFmtId="0" fontId="17" fillId="0" borderId="196" xfId="0" applyFont="1" applyBorder="1" applyAlignment="1">
      <alignment horizontal="center" vertical="center" wrapText="1" shrinkToFit="1"/>
    </xf>
    <xf numFmtId="0" fontId="9" fillId="2" borderId="239" xfId="0" applyFont="1" applyFill="1" applyBorder="1" applyAlignment="1">
      <alignment horizontal="center" vertical="center" wrapText="1" shrinkToFit="1"/>
    </xf>
    <xf numFmtId="0" fontId="17" fillId="0" borderId="240" xfId="0" applyFont="1" applyBorder="1" applyAlignment="1">
      <alignment horizontal="center" vertical="center" wrapText="1" shrinkToFit="1"/>
    </xf>
    <xf numFmtId="0" fontId="9" fillId="2" borderId="161" xfId="0" applyFont="1" applyFill="1" applyBorder="1" applyAlignment="1">
      <alignment horizontal="center" vertical="center" wrapText="1" shrinkToFit="1"/>
    </xf>
    <xf numFmtId="0" fontId="9" fillId="2" borderId="36" xfId="0" applyFont="1" applyFill="1" applyBorder="1" applyAlignment="1">
      <alignment horizontal="center" vertical="center" shrinkToFit="1"/>
    </xf>
    <xf numFmtId="38" fontId="5" fillId="0" borderId="114" xfId="17" applyFont="1" applyBorder="1" applyAlignment="1">
      <alignment vertical="center" shrinkToFit="1"/>
    </xf>
    <xf numFmtId="0" fontId="0" fillId="0" borderId="114" xfId="0" applyBorder="1" applyAlignment="1">
      <alignment vertical="center"/>
    </xf>
    <xf numFmtId="38" fontId="5" fillId="0" borderId="18" xfId="17" applyFont="1" applyBorder="1" applyAlignment="1">
      <alignment vertical="center" shrinkToFit="1"/>
    </xf>
    <xf numFmtId="0" fontId="0" fillId="0" borderId="18" xfId="0" applyBorder="1" applyAlignment="1">
      <alignment vertical="center"/>
    </xf>
    <xf numFmtId="0" fontId="5" fillId="2" borderId="160" xfId="23" applyFont="1" applyFill="1" applyBorder="1" applyAlignment="1">
      <alignment horizontal="center" vertical="center" wrapText="1"/>
      <protection/>
    </xf>
    <xf numFmtId="0" fontId="5" fillId="2" borderId="130" xfId="23" applyFont="1" applyFill="1" applyBorder="1" applyAlignment="1">
      <alignment horizontal="center" vertical="center"/>
      <protection/>
    </xf>
    <xf numFmtId="0" fontId="5" fillId="0" borderId="70" xfId="23" applyFont="1" applyBorder="1" applyAlignment="1">
      <alignment horizontal="center" vertical="center"/>
      <protection/>
    </xf>
    <xf numFmtId="0" fontId="5" fillId="0" borderId="189" xfId="23" applyFont="1" applyBorder="1" applyAlignment="1">
      <alignment horizontal="center" vertical="center"/>
      <protection/>
    </xf>
    <xf numFmtId="0" fontId="4" fillId="0" borderId="30" xfId="23" applyFont="1" applyFill="1" applyBorder="1" applyAlignment="1">
      <alignment horizontal="distributed" vertical="center" wrapText="1"/>
      <protection/>
    </xf>
    <xf numFmtId="0" fontId="4" fillId="0" borderId="31" xfId="23" applyFont="1" applyFill="1" applyBorder="1" applyAlignment="1">
      <alignment horizontal="distributed" vertical="center" wrapText="1"/>
      <protection/>
    </xf>
    <xf numFmtId="0" fontId="4" fillId="0" borderId="30" xfId="23" applyFont="1" applyFill="1" applyBorder="1" applyAlignment="1">
      <alignment horizontal="distributed" vertical="center"/>
      <protection/>
    </xf>
    <xf numFmtId="0" fontId="4" fillId="0" borderId="31" xfId="23" applyFont="1" applyFill="1" applyBorder="1" applyAlignment="1">
      <alignment horizontal="distributed" vertical="center"/>
      <protection/>
    </xf>
    <xf numFmtId="0" fontId="4" fillId="0" borderId="202" xfId="23" applyFont="1" applyFill="1" applyBorder="1" applyAlignment="1">
      <alignment horizontal="distributed" vertical="center"/>
      <protection/>
    </xf>
    <xf numFmtId="0" fontId="4" fillId="0" borderId="238" xfId="23" applyFont="1" applyFill="1" applyBorder="1" applyAlignment="1">
      <alignment horizontal="distributed" vertical="center"/>
      <protection/>
    </xf>
    <xf numFmtId="0" fontId="5" fillId="0" borderId="204" xfId="23" applyFont="1" applyFill="1" applyBorder="1" applyAlignment="1">
      <alignment horizontal="center" vertical="center"/>
      <protection/>
    </xf>
    <xf numFmtId="0" fontId="5" fillId="0" borderId="203" xfId="23" applyFont="1" applyFill="1" applyBorder="1" applyAlignment="1">
      <alignment horizontal="center" vertical="center"/>
      <protection/>
    </xf>
    <xf numFmtId="0" fontId="5" fillId="2" borderId="235" xfId="23" applyFont="1" applyFill="1" applyBorder="1" applyAlignment="1">
      <alignment horizontal="center" vertical="center"/>
      <protection/>
    </xf>
    <xf numFmtId="0" fontId="5" fillId="2" borderId="233" xfId="23" applyFont="1" applyFill="1" applyBorder="1" applyAlignment="1">
      <alignment horizontal="center" vertical="center"/>
      <protection/>
    </xf>
    <xf numFmtId="0" fontId="4" fillId="0" borderId="30" xfId="23" applyFont="1" applyFill="1" applyBorder="1" applyAlignment="1">
      <alignment horizontal="distributed" vertical="center"/>
      <protection/>
    </xf>
    <xf numFmtId="0" fontId="4" fillId="0" borderId="84" xfId="23" applyFont="1" applyFill="1" applyBorder="1" applyAlignment="1">
      <alignment horizontal="distributed" vertical="center"/>
      <protection/>
    </xf>
    <xf numFmtId="0" fontId="4" fillId="0" borderId="30" xfId="23" applyFont="1" applyFill="1" applyBorder="1" applyAlignment="1">
      <alignment horizontal="distributed" vertical="center" wrapText="1"/>
      <protection/>
    </xf>
    <xf numFmtId="0" fontId="4" fillId="0" borderId="202" xfId="23" applyFont="1" applyFill="1" applyBorder="1" applyAlignment="1">
      <alignment horizontal="distributed" vertical="center"/>
      <protection/>
    </xf>
    <xf numFmtId="0" fontId="4" fillId="0" borderId="241" xfId="23" applyFont="1" applyFill="1" applyBorder="1" applyAlignment="1">
      <alignment horizontal="distributed" vertical="center"/>
      <protection/>
    </xf>
    <xf numFmtId="0" fontId="5" fillId="2" borderId="236" xfId="23" applyFont="1" applyFill="1" applyBorder="1" applyAlignment="1">
      <alignment horizontal="center" vertical="center"/>
      <protection/>
    </xf>
    <xf numFmtId="0" fontId="4" fillId="0" borderId="33" xfId="23" applyFont="1" applyFill="1" applyBorder="1" applyAlignment="1">
      <alignment horizontal="distributed" vertical="center"/>
      <protection/>
    </xf>
    <xf numFmtId="0" fontId="5" fillId="2" borderId="242" xfId="23" applyFont="1" applyFill="1" applyBorder="1" applyAlignment="1">
      <alignment horizontal="center" vertical="center"/>
      <protection/>
    </xf>
    <xf numFmtId="0" fontId="4" fillId="0" borderId="161" xfId="23" applyFont="1" applyFill="1" applyBorder="1" applyAlignment="1">
      <alignment horizontal="distributed" vertical="center"/>
      <protection/>
    </xf>
    <xf numFmtId="0" fontId="4" fillId="0" borderId="29" xfId="23" applyFont="1" applyFill="1" applyBorder="1" applyAlignment="1">
      <alignment horizontal="distributed" vertical="center"/>
      <protection/>
    </xf>
    <xf numFmtId="0" fontId="4" fillId="0" borderId="202" xfId="23" applyFont="1" applyFill="1" applyBorder="1" applyAlignment="1">
      <alignment horizontal="distributed" vertical="center" wrapText="1"/>
      <protection/>
    </xf>
    <xf numFmtId="0" fontId="4" fillId="0" borderId="243" xfId="23" applyFont="1" applyFill="1" applyBorder="1" applyAlignment="1">
      <alignment horizontal="distributed" vertical="center"/>
      <protection/>
    </xf>
    <xf numFmtId="0" fontId="4" fillId="0" borderId="202" xfId="23" applyFont="1" applyFill="1" applyBorder="1" applyAlignment="1">
      <alignment horizontal="distributed" vertical="center" wrapText="1"/>
      <protection/>
    </xf>
    <xf numFmtId="0" fontId="4" fillId="0" borderId="238" xfId="23" applyFont="1" applyFill="1" applyBorder="1" applyAlignment="1">
      <alignment horizontal="distributed" vertical="center" wrapText="1"/>
      <protection/>
    </xf>
    <xf numFmtId="0" fontId="4" fillId="0" borderId="30" xfId="22" applyFont="1" applyBorder="1" applyAlignment="1">
      <alignment horizontal="distributed" vertical="center"/>
      <protection/>
    </xf>
    <xf numFmtId="0" fontId="4" fillId="0" borderId="32" xfId="22" applyFont="1" applyBorder="1" applyAlignment="1">
      <alignment horizontal="distributed" vertical="center"/>
      <protection/>
    </xf>
    <xf numFmtId="0" fontId="4" fillId="0" borderId="31" xfId="22" applyFont="1" applyBorder="1" applyAlignment="1">
      <alignment horizontal="distributed" vertical="center"/>
      <protection/>
    </xf>
    <xf numFmtId="0" fontId="4" fillId="0" borderId="202" xfId="22" applyFont="1" applyBorder="1" applyAlignment="1">
      <alignment horizontal="distributed" vertical="center"/>
      <protection/>
    </xf>
    <xf numFmtId="0" fontId="4" fillId="0" borderId="214" xfId="22" applyFont="1" applyBorder="1" applyAlignment="1">
      <alignment horizontal="distributed" vertical="center"/>
      <protection/>
    </xf>
    <xf numFmtId="0" fontId="4" fillId="0" borderId="238" xfId="22" applyFont="1" applyBorder="1" applyAlignment="1">
      <alignment horizontal="distributed" vertical="center"/>
      <protection/>
    </xf>
    <xf numFmtId="178" fontId="4" fillId="0" borderId="30" xfId="22" applyNumberFormat="1" applyFont="1" applyFill="1" applyBorder="1" applyAlignment="1">
      <alignment horizontal="center" vertical="center"/>
      <protection/>
    </xf>
    <xf numFmtId="0" fontId="4" fillId="0" borderId="84" xfId="22" applyFont="1" applyFill="1" applyBorder="1">
      <alignment vertical="center"/>
      <protection/>
    </xf>
    <xf numFmtId="178" fontId="4" fillId="0" borderId="202" xfId="22" applyNumberFormat="1" applyFont="1" applyFill="1" applyBorder="1" applyAlignment="1">
      <alignment horizontal="center" vertical="center"/>
      <protection/>
    </xf>
    <xf numFmtId="0" fontId="4" fillId="0" borderId="241" xfId="22" applyFont="1" applyFill="1" applyBorder="1">
      <alignment vertical="center"/>
      <protection/>
    </xf>
    <xf numFmtId="0" fontId="22" fillId="0" borderId="30" xfId="22" applyFont="1" applyBorder="1" applyAlignment="1">
      <alignment horizontal="distributed" vertical="center"/>
      <protection/>
    </xf>
    <xf numFmtId="0" fontId="22" fillId="0" borderId="32" xfId="22" applyFont="1" applyBorder="1" applyAlignment="1">
      <alignment horizontal="distributed" vertical="center"/>
      <protection/>
    </xf>
    <xf numFmtId="0" fontId="22" fillId="0" borderId="31" xfId="22" applyFont="1" applyBorder="1" applyAlignment="1">
      <alignment horizontal="distributed" vertical="center"/>
      <protection/>
    </xf>
    <xf numFmtId="178" fontId="4" fillId="0" borderId="114" xfId="22" applyNumberFormat="1" applyFont="1" applyFill="1" applyBorder="1" applyAlignment="1">
      <alignment horizontal="center" vertical="center"/>
      <protection/>
    </xf>
    <xf numFmtId="0" fontId="4" fillId="2" borderId="161" xfId="22" applyFont="1" applyFill="1" applyBorder="1" applyAlignment="1">
      <alignment horizontal="center" vertical="center"/>
      <protection/>
    </xf>
    <xf numFmtId="0" fontId="4" fillId="2" borderId="7" xfId="22" applyFont="1" applyFill="1" applyBorder="1" applyAlignment="1">
      <alignment horizontal="center" vertical="center"/>
      <protection/>
    </xf>
    <xf numFmtId="0" fontId="4" fillId="2" borderId="36" xfId="22" applyFont="1" applyFill="1" applyBorder="1" applyAlignment="1">
      <alignment horizontal="center" vertical="center"/>
      <protection/>
    </xf>
    <xf numFmtId="0" fontId="4" fillId="2" borderId="8" xfId="22" applyFont="1" applyFill="1" applyBorder="1" applyAlignment="1">
      <alignment horizontal="center" vertical="center"/>
      <protection/>
    </xf>
    <xf numFmtId="0" fontId="4" fillId="0" borderId="114" xfId="22" applyFont="1" applyFill="1" applyBorder="1" applyAlignment="1">
      <alignment horizontal="center" vertical="center"/>
      <protection/>
    </xf>
    <xf numFmtId="0" fontId="4" fillId="0" borderId="190" xfId="22" applyFont="1" applyFill="1" applyBorder="1" applyAlignment="1">
      <alignment horizontal="center" vertical="center"/>
      <protection/>
    </xf>
    <xf numFmtId="190" fontId="4" fillId="0" borderId="114" xfId="22" applyNumberFormat="1" applyFont="1" applyFill="1" applyBorder="1" applyAlignment="1">
      <alignment horizontal="center" vertical="center" wrapText="1"/>
      <protection/>
    </xf>
    <xf numFmtId="0" fontId="4" fillId="0" borderId="101" xfId="22" applyFont="1" applyFill="1" applyBorder="1" applyAlignment="1">
      <alignment horizontal="distributed" vertical="center"/>
      <protection/>
    </xf>
    <xf numFmtId="0" fontId="4" fillId="0" borderId="114" xfId="22" applyFont="1" applyFill="1" applyBorder="1" applyAlignment="1">
      <alignment horizontal="distributed" vertical="center"/>
      <protection/>
    </xf>
    <xf numFmtId="0" fontId="4" fillId="2" borderId="9" xfId="22" applyFont="1" applyFill="1" applyBorder="1" applyAlignment="1">
      <alignment horizontal="center" vertical="center"/>
      <protection/>
    </xf>
    <xf numFmtId="0" fontId="4" fillId="2" borderId="160" xfId="22" applyFont="1" applyFill="1" applyBorder="1" applyAlignment="1">
      <alignment horizontal="center" vertical="center"/>
      <protection/>
    </xf>
    <xf numFmtId="0" fontId="4" fillId="2" borderId="130" xfId="22" applyFont="1" applyFill="1" applyBorder="1" applyAlignment="1">
      <alignment horizontal="center" vertical="center"/>
      <protection/>
    </xf>
    <xf numFmtId="0" fontId="4" fillId="0" borderId="211" xfId="22" applyFont="1" applyFill="1" applyBorder="1" applyAlignment="1">
      <alignment horizontal="center" vertical="center"/>
      <protection/>
    </xf>
    <xf numFmtId="0" fontId="4" fillId="0" borderId="186" xfId="0" applyFont="1" applyFill="1" applyBorder="1" applyAlignment="1">
      <alignment horizontal="center" vertical="center"/>
    </xf>
    <xf numFmtId="0" fontId="4" fillId="0" borderId="183" xfId="22" applyFont="1" applyFill="1" applyBorder="1" applyAlignment="1">
      <alignment horizontal="distributed" vertical="center"/>
      <protection/>
    </xf>
    <xf numFmtId="0" fontId="4" fillId="0" borderId="49" xfId="0" applyFont="1" applyFill="1" applyBorder="1" applyAlignment="1">
      <alignment horizontal="distributed" vertical="center"/>
    </xf>
    <xf numFmtId="190" fontId="4" fillId="0" borderId="154" xfId="22" applyNumberFormat="1" applyFont="1" applyFill="1" applyBorder="1" applyAlignment="1">
      <alignment horizontal="center" vertical="center" wrapText="1"/>
      <protection/>
    </xf>
    <xf numFmtId="178" fontId="4" fillId="0" borderId="211" xfId="22" applyNumberFormat="1" applyFont="1" applyFill="1" applyBorder="1" applyAlignment="1">
      <alignment horizontal="center" vertical="center"/>
      <protection/>
    </xf>
    <xf numFmtId="0" fontId="4" fillId="0" borderId="49" xfId="0" applyFont="1" applyFill="1" applyBorder="1" applyAlignment="1">
      <alignment horizontal="center" vertical="center"/>
    </xf>
    <xf numFmtId="0" fontId="5" fillId="2" borderId="9" xfId="22" applyFont="1" applyFill="1" applyBorder="1" applyAlignment="1">
      <alignment horizontal="center" vertical="center"/>
      <protection/>
    </xf>
    <xf numFmtId="0" fontId="5" fillId="2" borderId="160" xfId="22" applyFont="1" applyFill="1" applyBorder="1" applyAlignment="1">
      <alignment horizontal="center" vertical="center"/>
      <protection/>
    </xf>
    <xf numFmtId="0" fontId="5" fillId="2" borderId="37" xfId="22" applyFont="1" applyFill="1" applyBorder="1" applyAlignment="1">
      <alignment horizontal="center" vertical="center"/>
      <protection/>
    </xf>
    <xf numFmtId="0" fontId="5" fillId="2" borderId="70" xfId="22" applyFont="1" applyFill="1" applyBorder="1" applyAlignment="1">
      <alignment horizontal="center" vertical="center"/>
      <protection/>
    </xf>
    <xf numFmtId="0" fontId="10" fillId="2" borderId="160" xfId="22" applyFont="1" applyFill="1" applyBorder="1" applyAlignment="1">
      <alignment horizontal="center" vertical="center"/>
      <protection/>
    </xf>
    <xf numFmtId="0" fontId="5" fillId="0" borderId="204" xfId="22" applyFont="1" applyBorder="1" applyAlignment="1">
      <alignment horizontal="center" vertical="center"/>
      <protection/>
    </xf>
    <xf numFmtId="0" fontId="10" fillId="2" borderId="130" xfId="22" applyFont="1" applyFill="1" applyBorder="1" applyAlignment="1">
      <alignment horizontal="center" vertical="center"/>
      <protection/>
    </xf>
    <xf numFmtId="0" fontId="5" fillId="0" borderId="203" xfId="22" applyFont="1" applyBorder="1" applyAlignment="1">
      <alignment horizontal="center" vertical="center"/>
      <protection/>
    </xf>
    <xf numFmtId="0" fontId="5" fillId="2" borderId="70" xfId="22" applyFont="1" applyFill="1" applyBorder="1" applyAlignment="1">
      <alignment horizontal="center" vertical="center" wrapText="1"/>
      <protection/>
    </xf>
    <xf numFmtId="0" fontId="5" fillId="0" borderId="205" xfId="22" applyFont="1" applyBorder="1" applyAlignment="1">
      <alignment horizontal="center" vertical="center"/>
      <protection/>
    </xf>
    <xf numFmtId="0" fontId="5" fillId="0" borderId="202" xfId="22" applyFont="1" applyBorder="1" applyAlignment="1">
      <alignment horizontal="center" vertical="center"/>
      <protection/>
    </xf>
    <xf numFmtId="0" fontId="10" fillId="2" borderId="9" xfId="22" applyFont="1" applyFill="1" applyBorder="1" applyAlignment="1">
      <alignment horizontal="center" vertical="center"/>
      <protection/>
    </xf>
    <xf numFmtId="0" fontId="5" fillId="0" borderId="48" xfId="22" applyFont="1" applyFill="1" applyBorder="1" applyAlignment="1">
      <alignment horizontal="center" vertical="center"/>
      <protection/>
    </xf>
    <xf numFmtId="0" fontId="5" fillId="0" borderId="154" xfId="22" applyFont="1" applyFill="1" applyBorder="1" applyAlignment="1">
      <alignment horizontal="center" vertical="center"/>
      <protection/>
    </xf>
    <xf numFmtId="0" fontId="5" fillId="0" borderId="155" xfId="22" applyFont="1" applyFill="1" applyBorder="1" applyAlignment="1">
      <alignment horizontal="center" vertical="center"/>
      <protection/>
    </xf>
    <xf numFmtId="0" fontId="5" fillId="2" borderId="130" xfId="22" applyFont="1" applyFill="1" applyBorder="1" applyAlignment="1">
      <alignment horizontal="center" vertical="center"/>
      <protection/>
    </xf>
    <xf numFmtId="0" fontId="5" fillId="2" borderId="189" xfId="22" applyFont="1" applyFill="1" applyBorder="1" applyAlignment="1">
      <alignment horizontal="center" vertical="center"/>
      <protection/>
    </xf>
    <xf numFmtId="0" fontId="5" fillId="0" borderId="244" xfId="22" applyFont="1" applyBorder="1" applyAlignment="1">
      <alignment horizontal="center" vertical="center"/>
      <protection/>
    </xf>
    <xf numFmtId="0" fontId="5" fillId="0" borderId="245" xfId="22" applyFont="1" applyBorder="1" applyAlignment="1">
      <alignment horizontal="center" vertical="center"/>
      <protection/>
    </xf>
    <xf numFmtId="0" fontId="5" fillId="0" borderId="93" xfId="22" applyFont="1" applyBorder="1" applyAlignment="1">
      <alignment horizontal="center" vertical="center"/>
      <protection/>
    </xf>
    <xf numFmtId="0" fontId="5" fillId="0" borderId="246" xfId="22" applyFont="1" applyBorder="1" applyAlignment="1">
      <alignment horizontal="center" vertical="center"/>
      <protection/>
    </xf>
    <xf numFmtId="0" fontId="5" fillId="0" borderId="247" xfId="22" applyFont="1" applyBorder="1" applyAlignment="1">
      <alignment horizontal="center" vertical="center"/>
      <protection/>
    </xf>
    <xf numFmtId="0" fontId="5" fillId="0" borderId="248" xfId="22" applyFont="1" applyBorder="1" applyAlignment="1">
      <alignment horizontal="center" vertical="center"/>
      <protection/>
    </xf>
    <xf numFmtId="0" fontId="5" fillId="2" borderId="146" xfId="22" applyFont="1" applyFill="1" applyBorder="1" applyAlignment="1">
      <alignment horizontal="center" vertical="center"/>
      <protection/>
    </xf>
    <xf numFmtId="0" fontId="5" fillId="2" borderId="151" xfId="22" applyFont="1" applyFill="1" applyBorder="1" applyAlignment="1">
      <alignment horizontal="center" vertical="center"/>
      <protection/>
    </xf>
    <xf numFmtId="0" fontId="5" fillId="0" borderId="245" xfId="22" applyFont="1" applyBorder="1" applyAlignment="1">
      <alignment horizontal="center" vertical="center" wrapText="1"/>
      <protection/>
    </xf>
    <xf numFmtId="0" fontId="5" fillId="0" borderId="246" xfId="22" applyFont="1" applyBorder="1" applyAlignment="1">
      <alignment horizontal="center" vertical="center" wrapText="1"/>
      <protection/>
    </xf>
    <xf numFmtId="0" fontId="5" fillId="0" borderId="187" xfId="22" applyFont="1" applyBorder="1" applyAlignment="1">
      <alignment horizontal="center" vertical="center" wrapText="1"/>
      <protection/>
    </xf>
    <xf numFmtId="0" fontId="8" fillId="0" borderId="0" xfId="22" applyFont="1" applyAlignment="1">
      <alignment horizontal="left" vertical="center" wrapText="1"/>
      <protection/>
    </xf>
    <xf numFmtId="0" fontId="5" fillId="0" borderId="249" xfId="22" applyFont="1" applyBorder="1" applyAlignment="1">
      <alignment horizontal="center" vertical="center"/>
      <protection/>
    </xf>
    <xf numFmtId="0" fontId="5" fillId="0" borderId="250" xfId="22" applyFont="1" applyBorder="1" applyAlignment="1">
      <alignment horizontal="center" vertical="center"/>
      <protection/>
    </xf>
    <xf numFmtId="0" fontId="5" fillId="0" borderId="251" xfId="22" applyFont="1" applyBorder="1" applyAlignment="1">
      <alignment horizontal="center" vertical="center"/>
      <protection/>
    </xf>
    <xf numFmtId="0" fontId="5" fillId="0" borderId="252" xfId="22" applyFont="1" applyBorder="1" applyAlignment="1">
      <alignment horizontal="center" vertical="center"/>
      <protection/>
    </xf>
    <xf numFmtId="0" fontId="5" fillId="0" borderId="115" xfId="22" applyFont="1" applyBorder="1" applyAlignment="1">
      <alignment horizontal="center" vertical="center" wrapText="1"/>
      <protection/>
    </xf>
    <xf numFmtId="0" fontId="5" fillId="0" borderId="114" xfId="22" applyFont="1" applyBorder="1" applyAlignment="1">
      <alignment horizontal="center" vertical="center" wrapText="1"/>
      <protection/>
    </xf>
    <xf numFmtId="0" fontId="5" fillId="0" borderId="154" xfId="22" applyFont="1" applyBorder="1" applyAlignment="1">
      <alignment horizontal="center" vertical="center" wrapText="1"/>
      <protection/>
    </xf>
    <xf numFmtId="0" fontId="5" fillId="0" borderId="101" xfId="22" applyFont="1" applyBorder="1" applyAlignment="1">
      <alignment horizontal="center" vertical="center"/>
      <protection/>
    </xf>
    <xf numFmtId="0" fontId="5" fillId="0" borderId="48" xfId="22" applyFont="1" applyBorder="1" applyAlignment="1">
      <alignment horizontal="center" vertical="center"/>
      <protection/>
    </xf>
    <xf numFmtId="38" fontId="9" fillId="0" borderId="156" xfId="17" applyFont="1" applyFill="1" applyBorder="1" applyAlignment="1">
      <alignment vertical="center"/>
    </xf>
    <xf numFmtId="38" fontId="9" fillId="0" borderId="6" xfId="17" applyFont="1" applyFill="1" applyBorder="1" applyAlignment="1">
      <alignment vertical="center"/>
    </xf>
    <xf numFmtId="0" fontId="9" fillId="0" borderId="6" xfId="21" applyFont="1" applyFill="1" applyBorder="1" applyAlignment="1">
      <alignment vertical="center"/>
      <protection/>
    </xf>
    <xf numFmtId="38" fontId="9" fillId="0" borderId="6" xfId="17" applyFont="1" applyFill="1" applyBorder="1" applyAlignment="1">
      <alignment horizontal="center" vertical="center"/>
    </xf>
    <xf numFmtId="38" fontId="9" fillId="0" borderId="135" xfId="17" applyFont="1" applyFill="1" applyBorder="1" applyAlignment="1">
      <alignment horizontal="center" vertical="center"/>
    </xf>
    <xf numFmtId="38" fontId="9" fillId="0" borderId="156" xfId="17" applyFont="1" applyFill="1" applyBorder="1" applyAlignment="1">
      <alignment horizontal="center" vertical="center"/>
    </xf>
    <xf numFmtId="38" fontId="10" fillId="2" borderId="235" xfId="17" applyFont="1" applyFill="1" applyBorder="1" applyAlignment="1">
      <alignment horizontal="distributed" vertical="center"/>
    </xf>
    <xf numFmtId="38" fontId="10" fillId="2" borderId="157" xfId="17" applyFont="1" applyFill="1" applyBorder="1" applyAlignment="1">
      <alignment horizontal="distributed" vertical="center"/>
    </xf>
    <xf numFmtId="38" fontId="5" fillId="2" borderId="236" xfId="17" applyFont="1" applyFill="1" applyBorder="1" applyAlignment="1">
      <alignment horizontal="distributed" vertical="center"/>
    </xf>
    <xf numFmtId="38" fontId="10" fillId="2" borderId="195" xfId="17" applyFont="1" applyFill="1" applyBorder="1" applyAlignment="1">
      <alignment horizontal="distributed" vertical="center"/>
    </xf>
    <xf numFmtId="38" fontId="10" fillId="2" borderId="107" xfId="17" applyFont="1" applyFill="1" applyBorder="1" applyAlignment="1">
      <alignment horizontal="distributed" vertical="center"/>
    </xf>
    <xf numFmtId="38" fontId="5" fillId="2" borderId="187" xfId="17" applyFont="1" applyFill="1" applyBorder="1" applyAlignment="1">
      <alignment horizontal="distributed" vertical="center"/>
    </xf>
    <xf numFmtId="38" fontId="5" fillId="2" borderId="233" xfId="17" applyFont="1" applyFill="1" applyBorder="1" applyAlignment="1">
      <alignment horizontal="distributed" vertical="center"/>
    </xf>
    <xf numFmtId="38" fontId="5" fillId="2" borderId="68" xfId="17" applyFont="1" applyFill="1" applyBorder="1" applyAlignment="1">
      <alignment horizontal="distributed" vertical="center"/>
    </xf>
    <xf numFmtId="38" fontId="9" fillId="0" borderId="5" xfId="17" applyFont="1" applyBorder="1" applyAlignment="1">
      <alignment horizontal="center" vertical="center"/>
    </xf>
    <xf numFmtId="38" fontId="9" fillId="0" borderId="4" xfId="17" applyFont="1" applyBorder="1" applyAlignment="1">
      <alignment horizontal="center" vertical="center"/>
    </xf>
    <xf numFmtId="38" fontId="12" fillId="2" borderId="235" xfId="17" applyFont="1" applyFill="1" applyBorder="1" applyAlignment="1">
      <alignment horizontal="distributed" vertical="center"/>
    </xf>
    <xf numFmtId="0" fontId="7" fillId="2" borderId="157" xfId="21" applyFont="1" applyFill="1" applyBorder="1">
      <alignment/>
      <protection/>
    </xf>
    <xf numFmtId="0" fontId="7" fillId="2" borderId="236" xfId="21" applyFont="1" applyFill="1" applyBorder="1">
      <alignment/>
      <protection/>
    </xf>
    <xf numFmtId="38" fontId="10" fillId="2" borderId="30" xfId="17" applyFont="1" applyFill="1" applyBorder="1" applyAlignment="1">
      <alignment horizontal="distributed" vertical="center"/>
    </xf>
    <xf numFmtId="0" fontId="5" fillId="2" borderId="32" xfId="21" applyFont="1" applyFill="1" applyBorder="1">
      <alignment/>
      <protection/>
    </xf>
    <xf numFmtId="0" fontId="5" fillId="2" borderId="31" xfId="21" applyFont="1" applyFill="1" applyBorder="1">
      <alignment/>
      <protection/>
    </xf>
    <xf numFmtId="38" fontId="9" fillId="0" borderId="72" xfId="17" applyFont="1" applyBorder="1" applyAlignment="1">
      <alignment vertical="center"/>
    </xf>
    <xf numFmtId="0" fontId="5" fillId="0" borderId="4" xfId="21" applyFont="1" applyBorder="1">
      <alignment/>
      <protection/>
    </xf>
    <xf numFmtId="38" fontId="9" fillId="0" borderId="73" xfId="17" applyFont="1" applyBorder="1" applyAlignment="1">
      <alignment vertical="center"/>
    </xf>
    <xf numFmtId="38" fontId="9" fillId="0" borderId="5" xfId="17" applyFont="1" applyBorder="1" applyAlignment="1">
      <alignment vertical="center"/>
    </xf>
    <xf numFmtId="0" fontId="9" fillId="0" borderId="5" xfId="21" applyFont="1" applyBorder="1" applyAlignment="1">
      <alignment vertical="center"/>
      <protection/>
    </xf>
    <xf numFmtId="38" fontId="9" fillId="0" borderId="4" xfId="17" applyFont="1" applyBorder="1" applyAlignment="1">
      <alignment vertical="center"/>
    </xf>
    <xf numFmtId="38" fontId="9" fillId="0" borderId="73" xfId="17" applyFont="1" applyBorder="1" applyAlignment="1">
      <alignment horizontal="center" vertical="center"/>
    </xf>
    <xf numFmtId="38" fontId="10" fillId="2" borderId="198" xfId="17" applyFont="1" applyFill="1" applyBorder="1" applyAlignment="1">
      <alignment horizontal="distributed" vertical="center"/>
    </xf>
    <xf numFmtId="0" fontId="5" fillId="2" borderId="157" xfId="21" applyFont="1" applyFill="1" applyBorder="1" applyAlignment="1">
      <alignment horizontal="distributed" vertical="center"/>
      <protection/>
    </xf>
    <xf numFmtId="0" fontId="5" fillId="2" borderId="236" xfId="21" applyFont="1" applyFill="1" applyBorder="1" applyAlignment="1">
      <alignment horizontal="distributed" vertical="center"/>
      <protection/>
    </xf>
    <xf numFmtId="0" fontId="5" fillId="2" borderId="194" xfId="21" applyFont="1" applyFill="1" applyBorder="1" applyAlignment="1">
      <alignment horizontal="distributed" vertical="center"/>
      <protection/>
    </xf>
    <xf numFmtId="0" fontId="5" fillId="2" borderId="107" xfId="21" applyFont="1" applyFill="1" applyBorder="1" applyAlignment="1">
      <alignment horizontal="distributed" vertical="center"/>
      <protection/>
    </xf>
    <xf numFmtId="0" fontId="5" fillId="2" borderId="187" xfId="21" applyFont="1" applyFill="1" applyBorder="1" applyAlignment="1">
      <alignment horizontal="distributed" vertical="center"/>
      <protection/>
    </xf>
    <xf numFmtId="0" fontId="5" fillId="2" borderId="195" xfId="21" applyFont="1" applyFill="1" applyBorder="1" applyAlignment="1">
      <alignment horizontal="distributed" vertical="center"/>
      <protection/>
    </xf>
    <xf numFmtId="0" fontId="9" fillId="0" borderId="4" xfId="21" applyFont="1" applyBorder="1" applyAlignment="1">
      <alignment vertical="center"/>
      <protection/>
    </xf>
    <xf numFmtId="38" fontId="10" fillId="2" borderId="201" xfId="17" applyFont="1" applyFill="1" applyBorder="1" applyAlignment="1">
      <alignment horizontal="center" vertical="center"/>
    </xf>
    <xf numFmtId="0" fontId="10" fillId="2" borderId="32" xfId="21" applyFont="1" applyFill="1" applyBorder="1" applyAlignment="1">
      <alignment vertical="center"/>
      <protection/>
    </xf>
    <xf numFmtId="0" fontId="10" fillId="2" borderId="31" xfId="21" applyFont="1" applyFill="1" applyBorder="1" applyAlignment="1">
      <alignment vertical="center"/>
      <protection/>
    </xf>
    <xf numFmtId="38" fontId="9" fillId="0" borderId="213" xfId="17" applyFont="1" applyFill="1" applyBorder="1" applyAlignment="1">
      <alignment horizontal="distributed" vertical="center"/>
    </xf>
    <xf numFmtId="0" fontId="9" fillId="0" borderId="213" xfId="21" applyFont="1" applyFill="1" applyBorder="1" applyAlignment="1">
      <alignment horizontal="distributed" vertical="center"/>
      <protection/>
    </xf>
    <xf numFmtId="38" fontId="9" fillId="0" borderId="5" xfId="17" applyFont="1" applyFill="1" applyBorder="1" applyAlignment="1">
      <alignment horizontal="distributed" vertical="center"/>
    </xf>
    <xf numFmtId="0" fontId="9" fillId="0" borderId="5" xfId="21" applyFont="1" applyFill="1" applyBorder="1" applyAlignment="1">
      <alignment horizontal="distributed" vertical="center"/>
      <protection/>
    </xf>
    <xf numFmtId="38" fontId="8" fillId="0" borderId="5" xfId="17" applyFont="1" applyFill="1" applyBorder="1" applyAlignment="1">
      <alignment horizontal="distributed" vertical="center"/>
    </xf>
    <xf numFmtId="0" fontId="8" fillId="0" borderId="5" xfId="21" applyFont="1" applyFill="1" applyBorder="1" applyAlignment="1">
      <alignment horizontal="distributed" vertical="center"/>
      <protection/>
    </xf>
    <xf numFmtId="38" fontId="16" fillId="0" borderId="5" xfId="17" applyFont="1" applyFill="1" applyBorder="1" applyAlignment="1">
      <alignment horizontal="distributed" vertical="center"/>
    </xf>
    <xf numFmtId="0" fontId="16" fillId="0" borderId="5" xfId="21" applyFont="1" applyFill="1" applyBorder="1" applyAlignment="1">
      <alignment horizontal="distributed" vertical="center"/>
      <protection/>
    </xf>
    <xf numFmtId="38" fontId="9" fillId="0" borderId="6" xfId="17" applyFont="1" applyFill="1" applyBorder="1" applyAlignment="1">
      <alignment horizontal="distributed" vertical="center"/>
    </xf>
    <xf numFmtId="0" fontId="9" fillId="0" borderId="6" xfId="21" applyFont="1" applyFill="1" applyBorder="1" applyAlignment="1">
      <alignment horizontal="distributed" vertical="center"/>
      <protection/>
    </xf>
    <xf numFmtId="38" fontId="13" fillId="0" borderId="184" xfId="17" applyFont="1" applyFill="1" applyBorder="1" applyAlignment="1">
      <alignment horizontal="distributed" vertical="center"/>
    </xf>
    <xf numFmtId="0" fontId="13" fillId="0" borderId="184" xfId="21" applyFont="1" applyFill="1" applyBorder="1" applyAlignment="1">
      <alignment horizontal="distributed" vertical="center"/>
      <protection/>
    </xf>
    <xf numFmtId="38" fontId="10" fillId="2" borderId="30" xfId="17" applyFont="1" applyFill="1" applyBorder="1" applyAlignment="1">
      <alignment horizontal="center" vertical="center"/>
    </xf>
    <xf numFmtId="38" fontId="10" fillId="2" borderId="32" xfId="17" applyFont="1" applyFill="1" applyBorder="1" applyAlignment="1">
      <alignment horizontal="center" vertical="center"/>
    </xf>
    <xf numFmtId="38" fontId="10" fillId="2" borderId="31" xfId="17" applyFont="1" applyFill="1" applyBorder="1" applyAlignment="1">
      <alignment horizontal="center" vertical="center"/>
    </xf>
    <xf numFmtId="38" fontId="10" fillId="2" borderId="28" xfId="17" applyFont="1" applyFill="1" applyBorder="1" applyAlignment="1">
      <alignment horizontal="center" vertical="center"/>
    </xf>
    <xf numFmtId="38" fontId="10" fillId="2" borderId="7" xfId="17" applyFont="1" applyFill="1" applyBorder="1" applyAlignment="1">
      <alignment horizontal="center" vertical="center"/>
    </xf>
    <xf numFmtId="38" fontId="10" fillId="2" borderId="36" xfId="17" applyFont="1" applyFill="1" applyBorder="1" applyAlignment="1">
      <alignment horizontal="center" vertical="center"/>
    </xf>
    <xf numFmtId="38" fontId="9" fillId="0" borderId="213" xfId="17" applyFont="1" applyFill="1" applyBorder="1" applyAlignment="1">
      <alignment vertical="center"/>
    </xf>
    <xf numFmtId="0" fontId="9" fillId="0" borderId="213" xfId="21" applyFont="1" applyFill="1" applyBorder="1" applyAlignment="1">
      <alignment vertical="center"/>
      <protection/>
    </xf>
    <xf numFmtId="177" fontId="9" fillId="0" borderId="213" xfId="17" applyNumberFormat="1" applyFont="1" applyFill="1" applyBorder="1" applyAlignment="1">
      <alignment vertical="center"/>
    </xf>
    <xf numFmtId="38" fontId="9" fillId="0" borderId="5" xfId="17" applyFont="1" applyFill="1" applyBorder="1" applyAlignment="1">
      <alignment vertical="center"/>
    </xf>
    <xf numFmtId="0" fontId="9" fillId="0" borderId="5" xfId="21" applyFont="1" applyFill="1" applyBorder="1" applyAlignment="1">
      <alignment vertical="center"/>
      <protection/>
    </xf>
    <xf numFmtId="177" fontId="9" fillId="0" borderId="5" xfId="17" applyNumberFormat="1" applyFont="1" applyFill="1" applyBorder="1" applyAlignment="1">
      <alignment vertical="center"/>
    </xf>
    <xf numFmtId="177" fontId="9" fillId="0" borderId="6" xfId="17" applyNumberFormat="1" applyFont="1" applyFill="1" applyBorder="1" applyAlignment="1">
      <alignment vertical="center"/>
    </xf>
    <xf numFmtId="38" fontId="13" fillId="0" borderId="184" xfId="17" applyFont="1" applyFill="1" applyBorder="1" applyAlignment="1">
      <alignment vertical="center"/>
    </xf>
    <xf numFmtId="0" fontId="13" fillId="0" borderId="184" xfId="21" applyFont="1" applyFill="1" applyBorder="1" applyAlignment="1">
      <alignment vertical="center"/>
      <protection/>
    </xf>
    <xf numFmtId="177" fontId="13" fillId="0" borderId="184" xfId="17" applyNumberFormat="1" applyFont="1" applyFill="1" applyBorder="1" applyAlignment="1">
      <alignment vertical="center"/>
    </xf>
    <xf numFmtId="38" fontId="10" fillId="2" borderId="161" xfId="17" applyFont="1" applyFill="1" applyBorder="1" applyAlignment="1">
      <alignment horizontal="center" vertical="center"/>
    </xf>
    <xf numFmtId="38" fontId="10" fillId="2" borderId="8" xfId="17" applyFont="1" applyFill="1" applyBorder="1" applyAlignment="1">
      <alignment horizontal="center" vertical="center"/>
    </xf>
    <xf numFmtId="38" fontId="10" fillId="2" borderId="84" xfId="17" applyFont="1" applyFill="1" applyBorder="1" applyAlignment="1">
      <alignment horizontal="center" vertical="center"/>
    </xf>
    <xf numFmtId="179" fontId="6" fillId="2" borderId="198" xfId="17" applyNumberFormat="1" applyFont="1" applyFill="1" applyBorder="1" applyAlignment="1">
      <alignment horizontal="center" vertical="center" shrinkToFit="1"/>
    </xf>
    <xf numFmtId="179" fontId="6" fillId="2" borderId="157" xfId="17" applyNumberFormat="1" applyFont="1" applyFill="1" applyBorder="1" applyAlignment="1">
      <alignment horizontal="center" vertical="center" shrinkToFit="1"/>
    </xf>
    <xf numFmtId="179" fontId="6" fillId="2" borderId="93" xfId="17" applyNumberFormat="1" applyFont="1" applyFill="1" applyBorder="1" applyAlignment="1">
      <alignment horizontal="center" vertical="center" shrinkToFit="1"/>
    </xf>
    <xf numFmtId="179" fontId="6" fillId="2" borderId="0" xfId="17" applyNumberFormat="1" applyFont="1" applyFill="1" applyBorder="1" applyAlignment="1">
      <alignment horizontal="center" vertical="center" shrinkToFit="1"/>
    </xf>
    <xf numFmtId="179" fontId="9" fillId="0" borderId="4" xfId="17" applyNumberFormat="1" applyFont="1" applyBorder="1" applyAlignment="1">
      <alignment horizontal="distributed" vertical="center"/>
    </xf>
    <xf numFmtId="0" fontId="9" fillId="0" borderId="4" xfId="21" applyFont="1" applyBorder="1" applyAlignment="1">
      <alignment horizontal="distributed" vertical="center"/>
      <protection/>
    </xf>
    <xf numFmtId="179" fontId="9" fillId="0" borderId="5" xfId="17" applyNumberFormat="1" applyFont="1" applyBorder="1" applyAlignment="1">
      <alignment horizontal="distributed" vertical="center"/>
    </xf>
    <xf numFmtId="0" fontId="9" fillId="0" borderId="5" xfId="21" applyFont="1" applyBorder="1" applyAlignment="1">
      <alignment horizontal="distributed" vertical="center"/>
      <protection/>
    </xf>
    <xf numFmtId="49" fontId="9" fillId="0" borderId="4" xfId="17" applyNumberFormat="1" applyFont="1" applyBorder="1" applyAlignment="1">
      <alignment horizontal="distributed" vertical="center"/>
    </xf>
    <xf numFmtId="179" fontId="9" fillId="0" borderId="121" xfId="17" applyNumberFormat="1" applyFont="1" applyBorder="1" applyAlignment="1">
      <alignment horizontal="distributed" vertical="center"/>
    </xf>
    <xf numFmtId="0" fontId="9" fillId="0" borderId="121" xfId="21" applyFont="1" applyBorder="1" applyAlignment="1">
      <alignment horizontal="distributed" vertical="center"/>
      <protection/>
    </xf>
    <xf numFmtId="0" fontId="0" fillId="0" borderId="5" xfId="0" applyBorder="1" applyAlignment="1">
      <alignment horizontal="distributed" vertical="center"/>
    </xf>
    <xf numFmtId="49" fontId="9" fillId="0" borderId="32" xfId="17" applyNumberFormat="1" applyFont="1" applyBorder="1" applyAlignment="1">
      <alignment horizontal="distributed" vertical="center"/>
    </xf>
    <xf numFmtId="0" fontId="9" fillId="0" borderId="32" xfId="21" applyFont="1" applyBorder="1" applyAlignment="1">
      <alignment horizontal="distributed" vertical="center"/>
      <protection/>
    </xf>
    <xf numFmtId="49" fontId="9" fillId="0" borderId="5" xfId="17" applyNumberFormat="1" applyFont="1" applyBorder="1" applyAlignment="1">
      <alignment horizontal="distributed" vertical="center"/>
    </xf>
    <xf numFmtId="49" fontId="9" fillId="0" borderId="6" xfId="17" applyNumberFormat="1" applyFont="1" applyBorder="1" applyAlignment="1">
      <alignment horizontal="distributed" vertical="center"/>
    </xf>
    <xf numFmtId="0" fontId="9" fillId="0" borderId="6" xfId="21" applyFont="1" applyBorder="1" applyAlignment="1">
      <alignment horizontal="distributed" vertical="center"/>
      <protection/>
    </xf>
    <xf numFmtId="179" fontId="6" fillId="2" borderId="161" xfId="17" applyNumberFormat="1" applyFont="1" applyFill="1" applyBorder="1" applyAlignment="1">
      <alignment horizontal="center" vertical="center" shrinkToFit="1"/>
    </xf>
    <xf numFmtId="179" fontId="6" fillId="2" borderId="36" xfId="17" applyNumberFormat="1" applyFont="1" applyFill="1" applyBorder="1" applyAlignment="1">
      <alignment horizontal="center" vertical="center" shrinkToFit="1"/>
    </xf>
    <xf numFmtId="3" fontId="6" fillId="2" borderId="161" xfId="17" applyNumberFormat="1" applyFont="1" applyFill="1" applyBorder="1" applyAlignment="1">
      <alignment horizontal="center" vertical="center" shrinkToFit="1"/>
    </xf>
    <xf numFmtId="0" fontId="0" fillId="0" borderId="7" xfId="0" applyBorder="1" applyAlignment="1">
      <alignment horizontal="center" vertical="center" shrinkToFit="1"/>
    </xf>
    <xf numFmtId="0" fontId="0" fillId="0" borderId="36" xfId="0" applyBorder="1" applyAlignment="1">
      <alignment horizontal="center" vertical="center" shrinkToFit="1"/>
    </xf>
    <xf numFmtId="49" fontId="8" fillId="0" borderId="32" xfId="17" applyNumberFormat="1" applyFont="1" applyBorder="1" applyAlignment="1">
      <alignment horizontal="distributed" vertical="center"/>
    </xf>
    <xf numFmtId="0" fontId="8" fillId="0" borderId="32" xfId="21" applyFont="1" applyBorder="1" applyAlignment="1">
      <alignment horizontal="distributed" vertical="center"/>
      <protection/>
    </xf>
    <xf numFmtId="0" fontId="0" fillId="0" borderId="8" xfId="0" applyBorder="1" applyAlignment="1">
      <alignment horizontal="center" vertical="center" shrinkToFit="1"/>
    </xf>
    <xf numFmtId="0" fontId="0" fillId="0" borderId="8" xfId="0" applyBorder="1" applyAlignment="1">
      <alignment vertical="center" shrinkToFit="1"/>
    </xf>
    <xf numFmtId="49" fontId="9" fillId="0" borderId="32" xfId="17" applyNumberFormat="1" applyFont="1" applyBorder="1" applyAlignment="1">
      <alignment vertical="center" shrinkToFit="1"/>
    </xf>
    <xf numFmtId="0" fontId="0" fillId="0" borderId="32" xfId="0" applyBorder="1" applyAlignment="1">
      <alignment vertical="center" shrinkToFit="1"/>
    </xf>
    <xf numFmtId="0" fontId="0" fillId="0" borderId="31" xfId="0" applyBorder="1" applyAlignment="1">
      <alignment vertical="center" shrinkToFit="1"/>
    </xf>
    <xf numFmtId="179" fontId="8" fillId="0" borderId="121" xfId="17" applyNumberFormat="1" applyFont="1" applyBorder="1" applyAlignment="1">
      <alignment horizontal="distributed" vertical="center" shrinkToFit="1"/>
    </xf>
    <xf numFmtId="0" fontId="18" fillId="0" borderId="121" xfId="0" applyFont="1" applyBorder="1" applyAlignment="1">
      <alignment vertical="center"/>
    </xf>
    <xf numFmtId="179" fontId="8" fillId="0" borderId="5" xfId="17" applyNumberFormat="1" applyFont="1" applyBorder="1" applyAlignment="1">
      <alignment horizontal="distributed" vertical="center"/>
    </xf>
    <xf numFmtId="0" fontId="5" fillId="2" borderId="28" xfId="21" applyFont="1" applyFill="1" applyBorder="1" applyAlignment="1">
      <alignment horizontal="center" vertical="center"/>
      <protection/>
    </xf>
    <xf numFmtId="0" fontId="5" fillId="2" borderId="7" xfId="21" applyFont="1" applyFill="1" applyBorder="1" applyAlignment="1">
      <alignment horizontal="center" vertical="center"/>
      <protection/>
    </xf>
    <xf numFmtId="0" fontId="9" fillId="0" borderId="213" xfId="21" applyFont="1" applyBorder="1" applyAlignment="1">
      <alignment horizontal="distributed" vertical="center"/>
      <protection/>
    </xf>
    <xf numFmtId="0" fontId="9" fillId="0" borderId="213" xfId="21" applyFont="1" applyBorder="1" applyAlignment="1">
      <alignment vertical="center"/>
      <protection/>
    </xf>
    <xf numFmtId="0" fontId="9" fillId="0" borderId="180" xfId="21" applyFont="1" applyBorder="1" applyAlignment="1">
      <alignment horizontal="distributed" vertical="center"/>
      <protection/>
    </xf>
    <xf numFmtId="0" fontId="9" fillId="0" borderId="180" xfId="21" applyFont="1" applyBorder="1" applyAlignment="1">
      <alignment vertical="center"/>
      <protection/>
    </xf>
    <xf numFmtId="0" fontId="9" fillId="0" borderId="6" xfId="21" applyFont="1" applyBorder="1" applyAlignment="1">
      <alignment vertical="center"/>
      <protection/>
    </xf>
    <xf numFmtId="0" fontId="5" fillId="2" borderId="161" xfId="21" applyFont="1" applyFill="1" applyBorder="1" applyAlignment="1">
      <alignment horizontal="center" vertical="center"/>
      <protection/>
    </xf>
    <xf numFmtId="0" fontId="5" fillId="2" borderId="36" xfId="21" applyFont="1" applyFill="1" applyBorder="1" applyAlignment="1">
      <alignment horizontal="center" vertical="center"/>
      <protection/>
    </xf>
    <xf numFmtId="0" fontId="5" fillId="2" borderId="8" xfId="21" applyFont="1" applyFill="1" applyBorder="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ａｉ" xfId="21"/>
    <cellStyle name="標準_統計資料諞Ｐ１８～" xfId="22"/>
    <cellStyle name="標準_統計資料諞Ｐ１８～_２００３年版統計資料"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42</xdr:row>
      <xdr:rowOff>171450</xdr:rowOff>
    </xdr:from>
    <xdr:to>
      <xdr:col>1</xdr:col>
      <xdr:colOff>190500</xdr:colOff>
      <xdr:row>44</xdr:row>
      <xdr:rowOff>47625</xdr:rowOff>
    </xdr:to>
    <xdr:sp>
      <xdr:nvSpPr>
        <xdr:cNvPr id="1" name="AutoShape 2"/>
        <xdr:cNvSpPr>
          <a:spLocks/>
        </xdr:cNvSpPr>
      </xdr:nvSpPr>
      <xdr:spPr>
        <a:xfrm>
          <a:off x="1438275" y="9020175"/>
          <a:ext cx="95250" cy="295275"/>
        </a:xfrm>
        <a:prstGeom prst="leftBracket">
          <a:avLst>
            <a:gd name="adj" fmla="val -1851"/>
          </a:avLst>
        </a:prstGeom>
        <a:noFill/>
        <a:ln w="9525" cmpd="sng">
          <a:solidFill>
            <a:srgbClr val="000000"/>
          </a:solidFill>
          <a:headEnd type="none"/>
          <a:tailEnd type="none"/>
        </a:ln>
      </xdr:spPr>
      <xdr:txBody>
        <a:bodyPr vertOverflow="clip" wrap="square"/>
        <a:p>
          <a:pPr algn="l">
            <a:defRPr/>
          </a:pPr>
          <a:r>
            <a:rPr lang="en-US" cap="none" u="none" baseline="0">
              <a:latin typeface="FC平成中太明朝体"/>
              <a:ea typeface="FC平成中太明朝体"/>
              <a:cs typeface="FC平成中太明朝体"/>
            </a:rPr>
            <a:t/>
          </a:r>
        </a:p>
      </xdr:txBody>
    </xdr:sp>
    <xdr:clientData/>
  </xdr:twoCellAnchor>
  <xdr:twoCellAnchor>
    <xdr:from>
      <xdr:col>1</xdr:col>
      <xdr:colOff>95250</xdr:colOff>
      <xdr:row>45</xdr:row>
      <xdr:rowOff>180975</xdr:rowOff>
    </xdr:from>
    <xdr:to>
      <xdr:col>1</xdr:col>
      <xdr:colOff>190500</xdr:colOff>
      <xdr:row>47</xdr:row>
      <xdr:rowOff>57150</xdr:rowOff>
    </xdr:to>
    <xdr:sp>
      <xdr:nvSpPr>
        <xdr:cNvPr id="2" name="AutoShape 3"/>
        <xdr:cNvSpPr>
          <a:spLocks/>
        </xdr:cNvSpPr>
      </xdr:nvSpPr>
      <xdr:spPr>
        <a:xfrm>
          <a:off x="1438275" y="9658350"/>
          <a:ext cx="95250" cy="304800"/>
        </a:xfrm>
        <a:prstGeom prst="leftBracket">
          <a:avLst>
            <a:gd name="adj" fmla="val -1851"/>
          </a:avLst>
        </a:prstGeom>
        <a:noFill/>
        <a:ln w="9525" cmpd="sng">
          <a:solidFill>
            <a:srgbClr val="000000"/>
          </a:solidFill>
          <a:headEnd type="none"/>
          <a:tailEnd type="none"/>
        </a:ln>
      </xdr:spPr>
      <xdr:txBody>
        <a:bodyPr vertOverflow="clip" wrap="square"/>
        <a:p>
          <a:pPr algn="l">
            <a:defRPr/>
          </a:pPr>
          <a:r>
            <a:rPr lang="en-US" cap="none" u="none" baseline="0">
              <a:latin typeface="FC平成中太明朝体"/>
              <a:ea typeface="FC平成中太明朝体"/>
              <a:cs typeface="FC平成中太明朝体"/>
            </a:rPr>
            <a:t/>
          </a:r>
        </a:p>
      </xdr:txBody>
    </xdr:sp>
    <xdr:clientData/>
  </xdr:twoCellAnchor>
  <xdr:twoCellAnchor>
    <xdr:from>
      <xdr:col>1</xdr:col>
      <xdr:colOff>1143000</xdr:colOff>
      <xdr:row>42</xdr:row>
      <xdr:rowOff>171450</xdr:rowOff>
    </xdr:from>
    <xdr:to>
      <xdr:col>1</xdr:col>
      <xdr:colOff>1238250</xdr:colOff>
      <xdr:row>44</xdr:row>
      <xdr:rowOff>38100</xdr:rowOff>
    </xdr:to>
    <xdr:sp>
      <xdr:nvSpPr>
        <xdr:cNvPr id="3" name="AutoShape 4"/>
        <xdr:cNvSpPr>
          <a:spLocks/>
        </xdr:cNvSpPr>
      </xdr:nvSpPr>
      <xdr:spPr>
        <a:xfrm>
          <a:off x="2486025" y="9020175"/>
          <a:ext cx="95250" cy="285750"/>
        </a:xfrm>
        <a:prstGeom prst="rightBracket">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FC平成中太明朝体"/>
              <a:ea typeface="FC平成中太明朝体"/>
              <a:cs typeface="FC平成中太明朝体"/>
            </a:rPr>
            <a:t/>
          </a:r>
        </a:p>
      </xdr:txBody>
    </xdr:sp>
    <xdr:clientData/>
  </xdr:twoCellAnchor>
  <xdr:twoCellAnchor>
    <xdr:from>
      <xdr:col>1</xdr:col>
      <xdr:colOff>1143000</xdr:colOff>
      <xdr:row>45</xdr:row>
      <xdr:rowOff>180975</xdr:rowOff>
    </xdr:from>
    <xdr:to>
      <xdr:col>1</xdr:col>
      <xdr:colOff>1238250</xdr:colOff>
      <xdr:row>47</xdr:row>
      <xdr:rowOff>47625</xdr:rowOff>
    </xdr:to>
    <xdr:sp>
      <xdr:nvSpPr>
        <xdr:cNvPr id="4" name="AutoShape 5"/>
        <xdr:cNvSpPr>
          <a:spLocks/>
        </xdr:cNvSpPr>
      </xdr:nvSpPr>
      <xdr:spPr>
        <a:xfrm>
          <a:off x="2486025" y="9658350"/>
          <a:ext cx="95250" cy="295275"/>
        </a:xfrm>
        <a:prstGeom prst="rightBracket">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FC平成中太明朝体"/>
              <a:ea typeface="FC平成中太明朝体"/>
              <a:cs typeface="FC平成中太明朝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oleObject" Target="../embeddings/oleObject_17_0.bin" /><Relationship Id="rId2" Type="http://schemas.openxmlformats.org/officeDocument/2006/relationships/vmlDrawing" Target="../drawings/vmlDrawing1.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8"/>
  <sheetViews>
    <sheetView showGridLines="0" showRowColHeaders="0" tabSelected="1" workbookViewId="0" topLeftCell="A1">
      <selection activeCell="B31" sqref="B31"/>
    </sheetView>
  </sheetViews>
  <sheetFormatPr defaultColWidth="8.796875" defaultRowHeight="19.5" customHeight="1"/>
  <cols>
    <col min="1" max="1" width="2.69921875" style="850" customWidth="1"/>
    <col min="2" max="2" width="20" style="850" customWidth="1"/>
    <col min="3" max="3" width="94.3984375" style="1" customWidth="1"/>
    <col min="4" max="16384" width="9" style="1" customWidth="1"/>
  </cols>
  <sheetData>
    <row r="1" spans="2:3" ht="38.25" customHeight="1">
      <c r="B1" s="1063" t="s">
        <v>755</v>
      </c>
      <c r="C1" s="1064" t="s">
        <v>756</v>
      </c>
    </row>
    <row r="2" spans="1:3" ht="19.5" customHeight="1">
      <c r="A2" s="902"/>
      <c r="B2" s="1065" t="s">
        <v>757</v>
      </c>
      <c r="C2" s="903" t="s">
        <v>976</v>
      </c>
    </row>
    <row r="3" spans="1:3" ht="19.5" customHeight="1">
      <c r="A3" s="849"/>
      <c r="B3" s="1065" t="s">
        <v>974</v>
      </c>
      <c r="C3" s="903" t="s">
        <v>975</v>
      </c>
    </row>
    <row r="4" spans="1:3" ht="19.5" customHeight="1">
      <c r="A4" s="849"/>
      <c r="B4" s="1065" t="s">
        <v>977</v>
      </c>
      <c r="C4" s="903" t="s">
        <v>978</v>
      </c>
    </row>
    <row r="5" spans="1:3" ht="19.5" customHeight="1">
      <c r="A5" s="849"/>
      <c r="B5" s="1065" t="s">
        <v>982</v>
      </c>
      <c r="C5" s="903" t="s">
        <v>981</v>
      </c>
    </row>
    <row r="6" spans="1:3" ht="19.5" customHeight="1">
      <c r="A6" s="849"/>
      <c r="B6" s="1066" t="s">
        <v>992</v>
      </c>
      <c r="C6" s="904" t="s">
        <v>990</v>
      </c>
    </row>
    <row r="7" spans="2:3" ht="19.5" customHeight="1">
      <c r="B7" s="1067"/>
      <c r="C7" s="905" t="s">
        <v>991</v>
      </c>
    </row>
    <row r="8" spans="1:3" ht="19.5" customHeight="1">
      <c r="A8" s="849"/>
      <c r="B8" s="1066" t="s">
        <v>1000</v>
      </c>
      <c r="C8" s="904" t="s">
        <v>998</v>
      </c>
    </row>
    <row r="9" spans="2:3" ht="19.5" customHeight="1">
      <c r="B9" s="1067"/>
      <c r="C9" s="905" t="s">
        <v>999</v>
      </c>
    </row>
    <row r="10" spans="1:3" ht="19.5" customHeight="1">
      <c r="A10" s="849"/>
      <c r="B10" s="1065" t="s">
        <v>1002</v>
      </c>
      <c r="C10" s="903" t="s">
        <v>1006</v>
      </c>
    </row>
    <row r="11" spans="2:3" ht="19.5" customHeight="1">
      <c r="B11" s="1065" t="s">
        <v>758</v>
      </c>
      <c r="C11" s="903" t="s">
        <v>1009</v>
      </c>
    </row>
    <row r="12" spans="2:3" ht="19.5" customHeight="1">
      <c r="B12" s="1065" t="s">
        <v>759</v>
      </c>
      <c r="C12" s="903" t="s">
        <v>1012</v>
      </c>
    </row>
    <row r="13" spans="2:3" ht="19.5" customHeight="1">
      <c r="B13" s="1066" t="s">
        <v>760</v>
      </c>
      <c r="C13" s="904" t="s">
        <v>1022</v>
      </c>
    </row>
    <row r="14" spans="2:3" ht="19.5" customHeight="1">
      <c r="B14" s="1068"/>
      <c r="C14" s="906" t="s">
        <v>1023</v>
      </c>
    </row>
    <row r="15" spans="2:3" ht="19.5" customHeight="1">
      <c r="B15" s="1069"/>
      <c r="C15" s="905" t="s">
        <v>1024</v>
      </c>
    </row>
    <row r="16" spans="2:3" ht="19.5" customHeight="1">
      <c r="B16" s="1066" t="s">
        <v>761</v>
      </c>
      <c r="C16" s="904" t="s">
        <v>1030</v>
      </c>
    </row>
    <row r="17" spans="2:3" ht="19.5" customHeight="1">
      <c r="B17" s="1069"/>
      <c r="C17" s="905" t="s">
        <v>1031</v>
      </c>
    </row>
    <row r="18" spans="2:3" ht="19.5" customHeight="1">
      <c r="B18" s="1070" t="s">
        <v>762</v>
      </c>
      <c r="C18" s="905" t="s">
        <v>1036</v>
      </c>
    </row>
    <row r="19" spans="2:3" ht="19.5" customHeight="1">
      <c r="B19" s="1070" t="s">
        <v>763</v>
      </c>
      <c r="C19" s="905" t="s">
        <v>1042</v>
      </c>
    </row>
    <row r="20" spans="2:3" ht="19.5" customHeight="1">
      <c r="B20" s="1070" t="s">
        <v>750</v>
      </c>
      <c r="C20" s="905" t="s">
        <v>1045</v>
      </c>
    </row>
    <row r="21" spans="2:3" ht="19.5" customHeight="1">
      <c r="B21" s="1070" t="s">
        <v>751</v>
      </c>
      <c r="C21" s="905" t="s">
        <v>1048</v>
      </c>
    </row>
    <row r="22" spans="2:3" ht="19.5" customHeight="1">
      <c r="B22" s="1066" t="s">
        <v>752</v>
      </c>
      <c r="C22" s="904" t="s">
        <v>711</v>
      </c>
    </row>
    <row r="23" spans="2:3" ht="19.5" customHeight="1">
      <c r="B23" s="1069"/>
      <c r="C23" s="905" t="s">
        <v>712</v>
      </c>
    </row>
    <row r="24" spans="2:3" ht="19.5" customHeight="1">
      <c r="B24" s="1070" t="s">
        <v>747</v>
      </c>
      <c r="C24" s="905" t="s">
        <v>746</v>
      </c>
    </row>
    <row r="25" spans="2:3" ht="19.5" customHeight="1">
      <c r="B25" s="1070" t="s">
        <v>753</v>
      </c>
      <c r="C25" s="905" t="s">
        <v>718</v>
      </c>
    </row>
    <row r="26" spans="2:3" ht="19.5" customHeight="1">
      <c r="B26" s="1070" t="s">
        <v>754</v>
      </c>
      <c r="C26" s="905" t="s">
        <v>727</v>
      </c>
    </row>
    <row r="27" spans="2:3" ht="19.5" customHeight="1">
      <c r="B27" s="1070" t="s">
        <v>748</v>
      </c>
      <c r="C27" s="905" t="s">
        <v>744</v>
      </c>
    </row>
    <row r="28" spans="2:3" ht="19.5" customHeight="1">
      <c r="B28" s="1070" t="s">
        <v>749</v>
      </c>
      <c r="C28" s="905" t="s">
        <v>745</v>
      </c>
    </row>
  </sheetData>
  <hyperlinks>
    <hyperlink ref="B2" location="気象・土地!A1" display="気象・土地"/>
    <hyperlink ref="B3" location="人口・世帯１!A1" display="人口・世帯１"/>
    <hyperlink ref="B4" location="人口・世帯２!A1" display="人口・世帯２"/>
    <hyperlink ref="B5" location="就業状況・出稼!A1" display="就業状況・出稼"/>
    <hyperlink ref="B6" location="農業１!A1" display="農業１"/>
    <hyperlink ref="B8" location="農業２!A1" display="農業２"/>
    <hyperlink ref="B10" location="事業所・商工業!A1" display="事業所・工業"/>
    <hyperlink ref="B11" location="建設!A1" display="建　　設"/>
    <hyperlink ref="B12" location="上・下水道!A1" display="上・下水道"/>
    <hyperlink ref="B13" location="社会福祉!A1" display="社会福祉"/>
    <hyperlink ref="B16" location="保健衛生!A1" display="保健衛生"/>
    <hyperlink ref="B18" location="交通・治安・消防!A1" display="交通･治安･消防"/>
    <hyperlink ref="B19" location="教育!A1" display="教　　育"/>
    <hyperlink ref="B20" location="議会!A1" display="議　　会"/>
    <hyperlink ref="B21" location="選挙!A1" display="選　　挙"/>
    <hyperlink ref="B22" location="文化財!A1" display="文　化　財"/>
    <hyperlink ref="B24" location="行財組織!A1" display="行政組織"/>
    <hyperlink ref="B25" location="財政１!A1" display="財　政１"/>
    <hyperlink ref="B26" location="財政２!A1" display="財　政２"/>
    <hyperlink ref="B27" location="町民所得!A1" display="町民所得"/>
    <hyperlink ref="B28" location="官公署等一覧!A1" display="官公署等一覧"/>
  </hyperlink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A1:H75"/>
  <sheetViews>
    <sheetView showGridLines="0" workbookViewId="0" topLeftCell="A1">
      <selection activeCell="D1" sqref="D1"/>
    </sheetView>
  </sheetViews>
  <sheetFormatPr defaultColWidth="8.796875" defaultRowHeight="18" customHeight="1"/>
  <cols>
    <col min="1" max="1" width="12.59765625" style="28" customWidth="1"/>
    <col min="2" max="7" width="11.59765625" style="28" customWidth="1"/>
    <col min="8" max="9" width="11.69921875" style="28" customWidth="1"/>
    <col min="10" max="16384" width="9" style="28" customWidth="1"/>
  </cols>
  <sheetData>
    <row r="1" ht="18" customHeight="1" thickBot="1">
      <c r="A1" s="28" t="s">
        <v>1010</v>
      </c>
    </row>
    <row r="2" spans="1:3" ht="27.75" customHeight="1">
      <c r="A2" s="1071" t="s">
        <v>564</v>
      </c>
      <c r="B2" s="508" t="s">
        <v>563</v>
      </c>
      <c r="C2" s="840" t="s">
        <v>562</v>
      </c>
    </row>
    <row r="3" spans="1:3" ht="18" customHeight="1">
      <c r="A3" s="1072">
        <v>8864</v>
      </c>
      <c r="B3" s="187">
        <v>99.7</v>
      </c>
      <c r="C3" s="188">
        <v>804287</v>
      </c>
    </row>
    <row r="4" spans="1:3" ht="18" customHeight="1">
      <c r="A4" s="1073">
        <v>8861</v>
      </c>
      <c r="B4" s="105">
        <v>99.7</v>
      </c>
      <c r="C4" s="108">
        <v>841254</v>
      </c>
    </row>
    <row r="5" spans="1:3" ht="18" customHeight="1">
      <c r="A5" s="1073">
        <v>8827</v>
      </c>
      <c r="B5" s="105">
        <v>99.7</v>
      </c>
      <c r="C5" s="108">
        <v>857043</v>
      </c>
    </row>
    <row r="6" spans="1:3" ht="18" customHeight="1">
      <c r="A6" s="1073">
        <v>8754</v>
      </c>
      <c r="B6" s="105">
        <v>99.7</v>
      </c>
      <c r="C6" s="108">
        <v>882073</v>
      </c>
    </row>
    <row r="7" spans="1:3" ht="18" customHeight="1">
      <c r="A7" s="1073">
        <v>8764</v>
      </c>
      <c r="B7" s="105">
        <v>99.8</v>
      </c>
      <c r="C7" s="108">
        <v>900363</v>
      </c>
    </row>
    <row r="8" spans="1:3" ht="18" customHeight="1">
      <c r="A8" s="1074">
        <v>8748</v>
      </c>
      <c r="B8" s="293">
        <v>99.8</v>
      </c>
      <c r="C8" s="294">
        <v>898549</v>
      </c>
    </row>
    <row r="9" spans="1:3" ht="18" customHeight="1" thickBot="1">
      <c r="A9" s="1075">
        <v>8645</v>
      </c>
      <c r="B9" s="364">
        <v>99.8</v>
      </c>
      <c r="C9" s="365">
        <v>892490</v>
      </c>
    </row>
    <row r="10" ht="18" customHeight="1">
      <c r="C10" s="119" t="s">
        <v>180</v>
      </c>
    </row>
    <row r="12" ht="18" customHeight="1" thickBot="1">
      <c r="A12" s="28" t="s">
        <v>1011</v>
      </c>
    </row>
    <row r="13" spans="1:8" ht="18" customHeight="1">
      <c r="A13" s="252"/>
      <c r="B13" s="841"/>
      <c r="C13" s="253" t="s">
        <v>181</v>
      </c>
      <c r="D13" s="254" t="s">
        <v>182</v>
      </c>
      <c r="E13" s="254" t="s">
        <v>183</v>
      </c>
      <c r="F13" s="254" t="s">
        <v>184</v>
      </c>
      <c r="G13" s="295" t="s">
        <v>185</v>
      </c>
      <c r="H13" s="370" t="s">
        <v>853</v>
      </c>
    </row>
    <row r="14" spans="1:8" ht="18" customHeight="1">
      <c r="A14" s="255" t="s">
        <v>186</v>
      </c>
      <c r="B14" s="842"/>
      <c r="C14" s="69">
        <v>306</v>
      </c>
      <c r="D14" s="256">
        <v>306</v>
      </c>
      <c r="E14" s="256">
        <v>314</v>
      </c>
      <c r="F14" s="256">
        <v>314</v>
      </c>
      <c r="G14" s="296">
        <v>314</v>
      </c>
      <c r="H14" s="366">
        <v>314</v>
      </c>
    </row>
    <row r="15" spans="1:8" ht="18" customHeight="1">
      <c r="A15" s="257" t="s">
        <v>187</v>
      </c>
      <c r="B15" s="843"/>
      <c r="C15" s="38">
        <v>5264</v>
      </c>
      <c r="D15" s="39">
        <v>5295</v>
      </c>
      <c r="E15" s="39">
        <v>5254</v>
      </c>
      <c r="F15" s="39">
        <v>5259</v>
      </c>
      <c r="G15" s="266">
        <v>5305</v>
      </c>
      <c r="H15" s="367">
        <v>5268</v>
      </c>
    </row>
    <row r="16" spans="1:8" ht="18" customHeight="1">
      <c r="A16" s="257" t="s">
        <v>188</v>
      </c>
      <c r="B16" s="843"/>
      <c r="C16" s="38">
        <v>99</v>
      </c>
      <c r="D16" s="39">
        <v>125</v>
      </c>
      <c r="E16" s="39">
        <v>212</v>
      </c>
      <c r="F16" s="39">
        <v>254</v>
      </c>
      <c r="G16" s="266">
        <v>299</v>
      </c>
      <c r="H16" s="367">
        <v>314</v>
      </c>
    </row>
    <row r="17" spans="1:8" ht="18" customHeight="1">
      <c r="A17" s="257" t="s">
        <v>189</v>
      </c>
      <c r="B17" s="843"/>
      <c r="C17" s="38">
        <v>577</v>
      </c>
      <c r="D17" s="39">
        <v>694</v>
      </c>
      <c r="E17" s="39">
        <v>846</v>
      </c>
      <c r="F17" s="39">
        <v>1179</v>
      </c>
      <c r="G17" s="266">
        <v>1142</v>
      </c>
      <c r="H17" s="367">
        <v>1217</v>
      </c>
    </row>
    <row r="18" spans="1:8" ht="18" customHeight="1">
      <c r="A18" s="257" t="s">
        <v>190</v>
      </c>
      <c r="B18" s="843"/>
      <c r="C18" s="38">
        <v>292</v>
      </c>
      <c r="D18" s="39">
        <v>393</v>
      </c>
      <c r="E18" s="39">
        <v>498</v>
      </c>
      <c r="F18" s="39">
        <v>604</v>
      </c>
      <c r="G18" s="266">
        <v>739</v>
      </c>
      <c r="H18" s="367">
        <v>862</v>
      </c>
    </row>
    <row r="19" spans="1:8" ht="18" customHeight="1">
      <c r="A19" s="257" t="s">
        <v>191</v>
      </c>
      <c r="B19" s="843"/>
      <c r="C19" s="38">
        <v>2472</v>
      </c>
      <c r="D19" s="39">
        <v>2808</v>
      </c>
      <c r="E19" s="39">
        <v>3656</v>
      </c>
      <c r="F19" s="39">
        <v>4366</v>
      </c>
      <c r="G19" s="266">
        <v>5013</v>
      </c>
      <c r="H19" s="367">
        <v>5268</v>
      </c>
    </row>
    <row r="20" spans="1:8" ht="18" customHeight="1">
      <c r="A20" s="257" t="s">
        <v>192</v>
      </c>
      <c r="B20" s="843"/>
      <c r="C20" s="38">
        <v>1248</v>
      </c>
      <c r="D20" s="39">
        <v>1560</v>
      </c>
      <c r="E20" s="39">
        <v>2237</v>
      </c>
      <c r="F20" s="39">
        <v>2602</v>
      </c>
      <c r="G20" s="266">
        <v>3182</v>
      </c>
      <c r="H20" s="367">
        <v>3831</v>
      </c>
    </row>
    <row r="21" spans="1:8" ht="18" customHeight="1">
      <c r="A21" s="257" t="s">
        <v>193</v>
      </c>
      <c r="B21" s="843"/>
      <c r="C21" s="258">
        <v>50.5</v>
      </c>
      <c r="D21" s="105">
        <v>55.6</v>
      </c>
      <c r="E21" s="105">
        <v>61.2</v>
      </c>
      <c r="F21" s="105">
        <v>59.6</v>
      </c>
      <c r="G21" s="40">
        <v>63.5</v>
      </c>
      <c r="H21" s="368">
        <v>72.7</v>
      </c>
    </row>
    <row r="22" spans="1:8" ht="18" customHeight="1" thickBot="1">
      <c r="A22" s="259" t="s">
        <v>194</v>
      </c>
      <c r="B22" s="844"/>
      <c r="C22" s="260">
        <v>47</v>
      </c>
      <c r="D22" s="106">
        <v>53</v>
      </c>
      <c r="E22" s="106">
        <v>69.6</v>
      </c>
      <c r="F22" s="106">
        <v>83</v>
      </c>
      <c r="G22" s="297">
        <v>94.5</v>
      </c>
      <c r="H22" s="369">
        <v>100</v>
      </c>
    </row>
    <row r="23" spans="1:8" ht="18" customHeight="1">
      <c r="A23" s="127"/>
      <c r="B23" s="127"/>
      <c r="C23" s="845"/>
      <c r="D23" s="845"/>
      <c r="E23" s="845"/>
      <c r="F23" s="845"/>
      <c r="G23" s="845"/>
      <c r="H23" s="846"/>
    </row>
    <row r="24" ht="18" customHeight="1" thickBot="1">
      <c r="A24" s="28" t="s">
        <v>195</v>
      </c>
    </row>
    <row r="25" spans="1:6" ht="18" customHeight="1">
      <c r="A25" s="252"/>
      <c r="B25" s="841"/>
      <c r="C25" s="253" t="s">
        <v>183</v>
      </c>
      <c r="D25" s="254" t="s">
        <v>184</v>
      </c>
      <c r="E25" s="295" t="s">
        <v>185</v>
      </c>
      <c r="F25" s="370" t="s">
        <v>853</v>
      </c>
    </row>
    <row r="26" spans="1:6" ht="18" customHeight="1">
      <c r="A26" s="255" t="s">
        <v>196</v>
      </c>
      <c r="B26" s="842"/>
      <c r="C26" s="261">
        <v>31.4</v>
      </c>
      <c r="D26" s="187">
        <v>31.4</v>
      </c>
      <c r="E26" s="298">
        <v>31.4</v>
      </c>
      <c r="F26" s="371">
        <v>31.4</v>
      </c>
    </row>
    <row r="27" spans="1:6" ht="18" customHeight="1">
      <c r="A27" s="257" t="s">
        <v>435</v>
      </c>
      <c r="B27" s="843"/>
      <c r="C27" s="38">
        <v>410</v>
      </c>
      <c r="D27" s="39">
        <v>410</v>
      </c>
      <c r="E27" s="266">
        <v>410</v>
      </c>
      <c r="F27" s="367">
        <v>410</v>
      </c>
    </row>
    <row r="28" spans="1:6" ht="18" customHeight="1">
      <c r="A28" s="257" t="s">
        <v>436</v>
      </c>
      <c r="B28" s="843"/>
      <c r="C28" s="38">
        <v>69</v>
      </c>
      <c r="D28" s="39">
        <v>70</v>
      </c>
      <c r="E28" s="266">
        <v>70</v>
      </c>
      <c r="F28" s="367">
        <v>70</v>
      </c>
    </row>
    <row r="29" spans="1:6" ht="18" customHeight="1">
      <c r="A29" s="257" t="s">
        <v>198</v>
      </c>
      <c r="B29" s="843"/>
      <c r="C29" s="38">
        <v>65</v>
      </c>
      <c r="D29" s="39">
        <v>66</v>
      </c>
      <c r="E29" s="266">
        <v>65</v>
      </c>
      <c r="F29" s="367">
        <v>63</v>
      </c>
    </row>
    <row r="30" spans="1:6" ht="18" customHeight="1">
      <c r="A30" s="257" t="s">
        <v>199</v>
      </c>
      <c r="B30" s="843"/>
      <c r="C30" s="38">
        <v>336</v>
      </c>
      <c r="D30" s="39">
        <v>346</v>
      </c>
      <c r="E30" s="266">
        <v>332</v>
      </c>
      <c r="F30" s="367">
        <v>334</v>
      </c>
    </row>
    <row r="31" spans="1:6" ht="18" customHeight="1">
      <c r="A31" s="257" t="s">
        <v>193</v>
      </c>
      <c r="B31" s="843"/>
      <c r="C31" s="258">
        <v>92.8</v>
      </c>
      <c r="D31" s="105">
        <v>94.8</v>
      </c>
      <c r="E31" s="40">
        <v>92.7</v>
      </c>
      <c r="F31" s="368">
        <v>94.9</v>
      </c>
    </row>
    <row r="32" spans="1:6" ht="18" customHeight="1" thickBot="1">
      <c r="A32" s="259" t="s">
        <v>200</v>
      </c>
      <c r="B32" s="844"/>
      <c r="C32" s="260">
        <v>94.2</v>
      </c>
      <c r="D32" s="106">
        <v>94.3</v>
      </c>
      <c r="E32" s="297">
        <v>92.9</v>
      </c>
      <c r="F32" s="369">
        <v>90</v>
      </c>
    </row>
    <row r="33" spans="1:6" ht="18" customHeight="1">
      <c r="A33" s="127"/>
      <c r="B33" s="127"/>
      <c r="C33" s="845"/>
      <c r="D33" s="845"/>
      <c r="E33" s="845"/>
      <c r="F33" s="846"/>
    </row>
    <row r="34" ht="18" customHeight="1" thickBot="1">
      <c r="A34" s="28" t="s">
        <v>201</v>
      </c>
    </row>
    <row r="35" spans="1:6" ht="18" customHeight="1">
      <c r="A35" s="252"/>
      <c r="B35" s="841"/>
      <c r="C35" s="253" t="s">
        <v>183</v>
      </c>
      <c r="D35" s="254" t="s">
        <v>184</v>
      </c>
      <c r="E35" s="295" t="s">
        <v>185</v>
      </c>
      <c r="F35" s="370" t="s">
        <v>853</v>
      </c>
    </row>
    <row r="36" spans="1:6" ht="18" customHeight="1">
      <c r="A36" s="255" t="s">
        <v>196</v>
      </c>
      <c r="B36" s="842"/>
      <c r="C36" s="261">
        <v>105.8</v>
      </c>
      <c r="D36" s="187">
        <v>105.8</v>
      </c>
      <c r="E36" s="298">
        <v>105.8</v>
      </c>
      <c r="F36" s="371">
        <v>105.8</v>
      </c>
    </row>
    <row r="37" spans="1:6" ht="18" customHeight="1">
      <c r="A37" s="257" t="s">
        <v>435</v>
      </c>
      <c r="B37" s="843"/>
      <c r="C37" s="38">
        <v>2470</v>
      </c>
      <c r="D37" s="39">
        <v>2470</v>
      </c>
      <c r="E37" s="266">
        <v>2470</v>
      </c>
      <c r="F37" s="367">
        <v>2470</v>
      </c>
    </row>
    <row r="38" spans="1:6" ht="18" customHeight="1">
      <c r="A38" s="257" t="s">
        <v>436</v>
      </c>
      <c r="B38" s="843"/>
      <c r="C38" s="38">
        <v>447</v>
      </c>
      <c r="D38" s="39">
        <v>441</v>
      </c>
      <c r="E38" s="266">
        <v>438</v>
      </c>
      <c r="F38" s="367">
        <v>443</v>
      </c>
    </row>
    <row r="39" spans="1:6" ht="18" customHeight="1">
      <c r="A39" s="257" t="s">
        <v>198</v>
      </c>
      <c r="B39" s="843"/>
      <c r="C39" s="38">
        <v>362</v>
      </c>
      <c r="D39" s="39">
        <v>384</v>
      </c>
      <c r="E39" s="266">
        <v>386</v>
      </c>
      <c r="F39" s="367">
        <v>386</v>
      </c>
    </row>
    <row r="40" spans="1:6" ht="18" customHeight="1">
      <c r="A40" s="257" t="s">
        <v>199</v>
      </c>
      <c r="B40" s="843"/>
      <c r="C40" s="38">
        <v>1711</v>
      </c>
      <c r="D40" s="39">
        <v>1790</v>
      </c>
      <c r="E40" s="266">
        <v>1812</v>
      </c>
      <c r="F40" s="367">
        <v>1884</v>
      </c>
    </row>
    <row r="41" spans="1:6" ht="18" customHeight="1">
      <c r="A41" s="257" t="s">
        <v>193</v>
      </c>
      <c r="B41" s="843"/>
      <c r="C41" s="258">
        <v>80.8</v>
      </c>
      <c r="D41" s="105">
        <v>85</v>
      </c>
      <c r="E41" s="40">
        <v>88</v>
      </c>
      <c r="F41" s="368">
        <v>92.9</v>
      </c>
    </row>
    <row r="42" spans="1:6" ht="18" customHeight="1" thickBot="1">
      <c r="A42" s="259" t="s">
        <v>200</v>
      </c>
      <c r="B42" s="844"/>
      <c r="C42" s="260">
        <v>81</v>
      </c>
      <c r="D42" s="106">
        <v>87.1</v>
      </c>
      <c r="E42" s="297">
        <v>88.1</v>
      </c>
      <c r="F42" s="369">
        <v>87.1</v>
      </c>
    </row>
    <row r="44" ht="18" customHeight="1" thickBot="1">
      <c r="A44" s="28" t="s">
        <v>202</v>
      </c>
    </row>
    <row r="45" spans="1:6" ht="18" customHeight="1">
      <c r="A45" s="252"/>
      <c r="B45" s="841"/>
      <c r="C45" s="253" t="s">
        <v>183</v>
      </c>
      <c r="D45" s="254" t="s">
        <v>184</v>
      </c>
      <c r="E45" s="295" t="s">
        <v>185</v>
      </c>
      <c r="F45" s="370" t="s">
        <v>853</v>
      </c>
    </row>
    <row r="46" spans="1:6" ht="18" customHeight="1">
      <c r="A46" s="255" t="s">
        <v>196</v>
      </c>
      <c r="B46" s="842"/>
      <c r="C46" s="261">
        <v>21.8</v>
      </c>
      <c r="D46" s="187">
        <v>21.8</v>
      </c>
      <c r="E46" s="298">
        <v>21.8</v>
      </c>
      <c r="F46" s="371">
        <v>21.8</v>
      </c>
    </row>
    <row r="47" spans="1:6" ht="18" customHeight="1">
      <c r="A47" s="257" t="s">
        <v>435</v>
      </c>
      <c r="B47" s="843"/>
      <c r="C47" s="38">
        <v>540</v>
      </c>
      <c r="D47" s="39">
        <v>540</v>
      </c>
      <c r="E47" s="266">
        <v>540</v>
      </c>
      <c r="F47" s="367">
        <v>540</v>
      </c>
    </row>
    <row r="48" spans="1:6" ht="18" customHeight="1">
      <c r="A48" s="257" t="s">
        <v>436</v>
      </c>
      <c r="B48" s="843"/>
      <c r="C48" s="38">
        <v>109</v>
      </c>
      <c r="D48" s="39">
        <v>109</v>
      </c>
      <c r="E48" s="266">
        <v>108</v>
      </c>
      <c r="F48" s="367">
        <v>110</v>
      </c>
    </row>
    <row r="49" spans="1:6" ht="18" customHeight="1">
      <c r="A49" s="257" t="s">
        <v>198</v>
      </c>
      <c r="B49" s="843"/>
      <c r="C49" s="262" t="s">
        <v>967</v>
      </c>
      <c r="D49" s="39">
        <v>54</v>
      </c>
      <c r="E49" s="266">
        <v>70</v>
      </c>
      <c r="F49" s="367">
        <v>83</v>
      </c>
    </row>
    <row r="50" spans="1:6" ht="18" customHeight="1">
      <c r="A50" s="257" t="s">
        <v>199</v>
      </c>
      <c r="B50" s="843"/>
      <c r="C50" s="262" t="s">
        <v>968</v>
      </c>
      <c r="D50" s="39">
        <v>237</v>
      </c>
      <c r="E50" s="266">
        <v>315</v>
      </c>
      <c r="F50" s="367">
        <v>375</v>
      </c>
    </row>
    <row r="51" spans="1:6" ht="18" customHeight="1">
      <c r="A51" s="257" t="s">
        <v>193</v>
      </c>
      <c r="B51" s="843"/>
      <c r="C51" s="262" t="s">
        <v>969</v>
      </c>
      <c r="D51" s="105">
        <v>47.2</v>
      </c>
      <c r="E51" s="40">
        <v>64</v>
      </c>
      <c r="F51" s="368">
        <v>78.6</v>
      </c>
    </row>
    <row r="52" spans="1:6" ht="18" customHeight="1" thickBot="1">
      <c r="A52" s="259" t="s">
        <v>200</v>
      </c>
      <c r="B52" s="844"/>
      <c r="C52" s="263" t="s">
        <v>968</v>
      </c>
      <c r="D52" s="106">
        <v>49.5</v>
      </c>
      <c r="E52" s="297">
        <v>64.8</v>
      </c>
      <c r="F52" s="369">
        <v>75.5</v>
      </c>
    </row>
    <row r="54" ht="18" customHeight="1" thickBot="1">
      <c r="A54" s="28" t="s">
        <v>411</v>
      </c>
    </row>
    <row r="55" spans="1:6" ht="18" customHeight="1">
      <c r="A55" s="252"/>
      <c r="B55" s="841"/>
      <c r="C55" s="253" t="s">
        <v>183</v>
      </c>
      <c r="D55" s="254" t="s">
        <v>184</v>
      </c>
      <c r="E55" s="295" t="s">
        <v>185</v>
      </c>
      <c r="F55" s="370" t="s">
        <v>853</v>
      </c>
    </row>
    <row r="56" spans="1:6" ht="18" customHeight="1">
      <c r="A56" s="255" t="s">
        <v>196</v>
      </c>
      <c r="B56" s="842"/>
      <c r="C56" s="261">
        <v>20.1</v>
      </c>
      <c r="D56" s="187">
        <v>20.1</v>
      </c>
      <c r="E56" s="298">
        <v>20.1</v>
      </c>
      <c r="F56" s="371">
        <v>20.1</v>
      </c>
    </row>
    <row r="57" spans="1:6" ht="18" customHeight="1">
      <c r="A57" s="257" t="s">
        <v>435</v>
      </c>
      <c r="B57" s="843"/>
      <c r="C57" s="38">
        <v>470</v>
      </c>
      <c r="D57" s="39">
        <v>470</v>
      </c>
      <c r="E57" s="266">
        <v>470</v>
      </c>
      <c r="F57" s="367">
        <v>470</v>
      </c>
    </row>
    <row r="58" spans="1:6" ht="18" customHeight="1">
      <c r="A58" s="257" t="s">
        <v>436</v>
      </c>
      <c r="B58" s="843"/>
      <c r="C58" s="38">
        <v>50</v>
      </c>
      <c r="D58" s="39">
        <v>49</v>
      </c>
      <c r="E58" s="266">
        <v>47</v>
      </c>
      <c r="F58" s="367">
        <v>46</v>
      </c>
    </row>
    <row r="59" spans="1:6" ht="18" customHeight="1">
      <c r="A59" s="257" t="s">
        <v>198</v>
      </c>
      <c r="B59" s="843"/>
      <c r="C59" s="262" t="s">
        <v>967</v>
      </c>
      <c r="D59" s="264" t="s">
        <v>967</v>
      </c>
      <c r="E59" s="266">
        <v>13</v>
      </c>
      <c r="F59" s="367">
        <v>24</v>
      </c>
    </row>
    <row r="60" spans="1:6" ht="18" customHeight="1">
      <c r="A60" s="257" t="s">
        <v>199</v>
      </c>
      <c r="B60" s="843"/>
      <c r="C60" s="262" t="s">
        <v>968</v>
      </c>
      <c r="D60" s="264" t="s">
        <v>968</v>
      </c>
      <c r="E60" s="266">
        <v>65</v>
      </c>
      <c r="F60" s="367">
        <v>126</v>
      </c>
    </row>
    <row r="61" spans="1:6" ht="18" customHeight="1">
      <c r="A61" s="257" t="s">
        <v>193</v>
      </c>
      <c r="B61" s="843"/>
      <c r="C61" s="262" t="s">
        <v>969</v>
      </c>
      <c r="D61" s="264" t="s">
        <v>969</v>
      </c>
      <c r="E61" s="40">
        <v>26.7</v>
      </c>
      <c r="F61" s="368">
        <v>55</v>
      </c>
    </row>
    <row r="62" spans="1:6" ht="18" customHeight="1" thickBot="1">
      <c r="A62" s="259" t="s">
        <v>200</v>
      </c>
      <c r="B62" s="844"/>
      <c r="C62" s="263" t="s">
        <v>968</v>
      </c>
      <c r="D62" s="265" t="s">
        <v>968</v>
      </c>
      <c r="E62" s="297">
        <v>27.7</v>
      </c>
      <c r="F62" s="369">
        <v>52.2</v>
      </c>
    </row>
    <row r="63" ht="18" customHeight="1">
      <c r="E63" s="119" t="s">
        <v>172</v>
      </c>
    </row>
    <row r="65" ht="18" customHeight="1" thickBot="1">
      <c r="A65" s="28" t="s">
        <v>203</v>
      </c>
    </row>
    <row r="66" spans="1:7" ht="18" customHeight="1">
      <c r="A66" s="252"/>
      <c r="B66" s="841"/>
      <c r="C66" s="180" t="s">
        <v>182</v>
      </c>
      <c r="D66" s="177" t="s">
        <v>183</v>
      </c>
      <c r="E66" s="177" t="s">
        <v>184</v>
      </c>
      <c r="F66" s="11" t="s">
        <v>185</v>
      </c>
      <c r="G66" s="358" t="s">
        <v>853</v>
      </c>
    </row>
    <row r="67" spans="1:7" ht="18" customHeight="1">
      <c r="A67" s="255" t="s">
        <v>204</v>
      </c>
      <c r="B67" s="842"/>
      <c r="C67" s="261" t="s">
        <v>437</v>
      </c>
      <c r="D67" s="187"/>
      <c r="E67" s="187"/>
      <c r="F67" s="298"/>
      <c r="G67" s="371"/>
    </row>
    <row r="68" spans="1:7" ht="18" customHeight="1">
      <c r="A68" s="257" t="s">
        <v>196</v>
      </c>
      <c r="B68" s="843"/>
      <c r="C68" s="258">
        <v>7.6</v>
      </c>
      <c r="D68" s="105">
        <v>7.6</v>
      </c>
      <c r="E68" s="105">
        <v>7.6</v>
      </c>
      <c r="F68" s="40">
        <v>7.6</v>
      </c>
      <c r="G68" s="368">
        <v>7.6</v>
      </c>
    </row>
    <row r="69" spans="1:7" ht="18" customHeight="1">
      <c r="A69" s="257" t="s">
        <v>197</v>
      </c>
      <c r="B69" s="843"/>
      <c r="C69" s="38">
        <v>108</v>
      </c>
      <c r="D69" s="39">
        <v>108</v>
      </c>
      <c r="E69" s="39">
        <v>108</v>
      </c>
      <c r="F69" s="266">
        <v>108</v>
      </c>
      <c r="G69" s="367">
        <v>108</v>
      </c>
    </row>
    <row r="70" spans="1:7" ht="18" customHeight="1">
      <c r="A70" s="257" t="s">
        <v>205</v>
      </c>
      <c r="B70" s="843"/>
      <c r="C70" s="38">
        <v>297</v>
      </c>
      <c r="D70" s="39">
        <v>297</v>
      </c>
      <c r="E70" s="39">
        <v>297</v>
      </c>
      <c r="F70" s="266">
        <v>297</v>
      </c>
      <c r="G70" s="367">
        <v>297</v>
      </c>
    </row>
    <row r="71" spans="1:7" ht="18" customHeight="1">
      <c r="A71" s="257" t="s">
        <v>206</v>
      </c>
      <c r="B71" s="843"/>
      <c r="C71" s="38">
        <v>49</v>
      </c>
      <c r="D71" s="39">
        <v>49</v>
      </c>
      <c r="E71" s="39">
        <v>50</v>
      </c>
      <c r="F71" s="266">
        <v>59</v>
      </c>
      <c r="G71" s="367">
        <v>68</v>
      </c>
    </row>
    <row r="72" spans="1:7" ht="18" customHeight="1">
      <c r="A72" s="257" t="s">
        <v>199</v>
      </c>
      <c r="B72" s="843"/>
      <c r="C72" s="38">
        <v>49</v>
      </c>
      <c r="D72" s="39">
        <v>49</v>
      </c>
      <c r="E72" s="39">
        <v>54</v>
      </c>
      <c r="F72" s="266">
        <v>91</v>
      </c>
      <c r="G72" s="367">
        <v>147</v>
      </c>
    </row>
    <row r="73" spans="1:7" ht="18" customHeight="1">
      <c r="A73" s="257" t="s">
        <v>193</v>
      </c>
      <c r="B73" s="843"/>
      <c r="C73" s="258">
        <v>16.5</v>
      </c>
      <c r="D73" s="105">
        <v>16.5</v>
      </c>
      <c r="E73" s="105">
        <v>18.1</v>
      </c>
      <c r="F73" s="40">
        <v>30.6</v>
      </c>
      <c r="G73" s="368">
        <v>49.5</v>
      </c>
    </row>
    <row r="74" spans="1:7" ht="18" customHeight="1" thickBot="1">
      <c r="A74" s="259" t="s">
        <v>200</v>
      </c>
      <c r="B74" s="844"/>
      <c r="C74" s="260">
        <v>16.5</v>
      </c>
      <c r="D74" s="106">
        <v>16.5</v>
      </c>
      <c r="E74" s="106">
        <v>18.1</v>
      </c>
      <c r="F74" s="297">
        <v>30.6</v>
      </c>
      <c r="G74" s="369">
        <v>49.5</v>
      </c>
    </row>
    <row r="75" ht="18" customHeight="1">
      <c r="E75" s="28" t="s">
        <v>207</v>
      </c>
    </row>
  </sheetData>
  <printOptions/>
  <pageMargins left="0.5905511811023623" right="0.5905511811023623" top="0.7874015748031497" bottom="0.7874015748031497" header="0.5118110236220472" footer="0.5118110236220472"/>
  <pageSetup horizontalDpi="300" verticalDpi="300" orientation="portrait" paperSize="9" scale="94" r:id="rId1"/>
  <headerFooter alignWithMargins="0">
    <oddFooter>&amp;C&amp;P</oddFooter>
  </headerFooter>
  <rowBreaks count="1" manualBreakCount="1">
    <brk id="43" max="255" man="1"/>
  </rowBreaks>
</worksheet>
</file>

<file path=xl/worksheets/sheet11.xml><?xml version="1.0" encoding="utf-8"?>
<worksheet xmlns="http://schemas.openxmlformats.org/spreadsheetml/2006/main" xmlns:r="http://schemas.openxmlformats.org/officeDocument/2006/relationships">
  <dimension ref="A1:K88"/>
  <sheetViews>
    <sheetView showGridLines="0" workbookViewId="0" topLeftCell="A1">
      <selection activeCell="G1" sqref="G1"/>
    </sheetView>
  </sheetViews>
  <sheetFormatPr defaultColWidth="8.796875" defaultRowHeight="18.75" customHeight="1"/>
  <cols>
    <col min="1" max="1" width="10.5" style="28" customWidth="1"/>
    <col min="2" max="11" width="8.09765625" style="28" customWidth="1"/>
    <col min="12" max="16384" width="11.5" style="28" customWidth="1"/>
  </cols>
  <sheetData>
    <row r="1" spans="1:6" ht="18.75" customHeight="1" thickBot="1">
      <c r="A1" s="28" t="s">
        <v>1013</v>
      </c>
      <c r="F1" s="267" t="s">
        <v>238</v>
      </c>
    </row>
    <row r="2" spans="1:6" ht="18.75" customHeight="1">
      <c r="A2" s="192" t="s">
        <v>27</v>
      </c>
      <c r="B2" s="198" t="s">
        <v>239</v>
      </c>
      <c r="C2" s="189" t="s">
        <v>240</v>
      </c>
      <c r="D2" s="189" t="s">
        <v>241</v>
      </c>
      <c r="E2" s="210" t="s">
        <v>242</v>
      </c>
      <c r="F2" s="142" t="s">
        <v>102</v>
      </c>
    </row>
    <row r="3" spans="1:6" ht="18.75" customHeight="1">
      <c r="A3" s="193" t="s">
        <v>127</v>
      </c>
      <c r="B3" s="199">
        <v>1</v>
      </c>
      <c r="C3" s="99">
        <v>88</v>
      </c>
      <c r="D3" s="99">
        <v>99</v>
      </c>
      <c r="E3" s="211">
        <v>99</v>
      </c>
      <c r="F3" s="196">
        <f aca="true" t="shared" si="0" ref="F3:F8">SUM(B3:E3)</f>
        <v>287</v>
      </c>
    </row>
    <row r="4" spans="1:6" ht="18.75" customHeight="1">
      <c r="A4" s="194" t="s">
        <v>110</v>
      </c>
      <c r="B4" s="200">
        <v>2</v>
      </c>
      <c r="C4" s="100">
        <v>73</v>
      </c>
      <c r="D4" s="100">
        <v>92</v>
      </c>
      <c r="E4" s="212">
        <v>98</v>
      </c>
      <c r="F4" s="197">
        <f t="shared" si="0"/>
        <v>265</v>
      </c>
    </row>
    <row r="5" spans="1:6" ht="18.75" customHeight="1">
      <c r="A5" s="194" t="s">
        <v>10</v>
      </c>
      <c r="B5" s="200">
        <v>1</v>
      </c>
      <c r="C5" s="100">
        <v>76</v>
      </c>
      <c r="D5" s="100">
        <v>82</v>
      </c>
      <c r="E5" s="212">
        <v>91</v>
      </c>
      <c r="F5" s="197">
        <f t="shared" si="0"/>
        <v>250</v>
      </c>
    </row>
    <row r="6" spans="1:6" ht="18.75" customHeight="1">
      <c r="A6" s="194" t="s">
        <v>11</v>
      </c>
      <c r="B6" s="200">
        <v>3</v>
      </c>
      <c r="C6" s="100">
        <v>67</v>
      </c>
      <c r="D6" s="100">
        <v>82</v>
      </c>
      <c r="E6" s="212">
        <v>81</v>
      </c>
      <c r="F6" s="197">
        <f t="shared" si="0"/>
        <v>233</v>
      </c>
    </row>
    <row r="7" spans="1:6" ht="18.75" customHeight="1">
      <c r="A7" s="195" t="s">
        <v>12</v>
      </c>
      <c r="B7" s="201">
        <v>3</v>
      </c>
      <c r="C7" s="110">
        <v>63</v>
      </c>
      <c r="D7" s="110">
        <v>75</v>
      </c>
      <c r="E7" s="213">
        <v>82</v>
      </c>
      <c r="F7" s="197">
        <f t="shared" si="0"/>
        <v>223</v>
      </c>
    </row>
    <row r="8" spans="1:6" ht="18.75" customHeight="1">
      <c r="A8" s="195" t="s">
        <v>17</v>
      </c>
      <c r="B8" s="201">
        <v>0</v>
      </c>
      <c r="C8" s="110">
        <v>47</v>
      </c>
      <c r="D8" s="110">
        <v>67</v>
      </c>
      <c r="E8" s="213">
        <v>75</v>
      </c>
      <c r="F8" s="301">
        <f t="shared" si="0"/>
        <v>189</v>
      </c>
    </row>
    <row r="9" spans="1:6" ht="18.75" customHeight="1" thickBot="1">
      <c r="A9" s="375" t="s">
        <v>850</v>
      </c>
      <c r="B9" s="97">
        <v>0</v>
      </c>
      <c r="C9" s="95">
        <v>47</v>
      </c>
      <c r="D9" s="95">
        <v>45</v>
      </c>
      <c r="E9" s="165">
        <v>60</v>
      </c>
      <c r="F9" s="376">
        <f>SUM(B9:E9)</f>
        <v>152</v>
      </c>
    </row>
    <row r="10" ht="18.75" customHeight="1">
      <c r="F10" s="119" t="s">
        <v>243</v>
      </c>
    </row>
    <row r="11" spans="1:8" ht="18.75" customHeight="1" thickBot="1">
      <c r="A11" s="28" t="s">
        <v>1014</v>
      </c>
      <c r="H11" s="119" t="s">
        <v>238</v>
      </c>
    </row>
    <row r="12" spans="1:8" ht="18.75" customHeight="1">
      <c r="A12" s="160" t="s">
        <v>27</v>
      </c>
      <c r="B12" s="180" t="s">
        <v>244</v>
      </c>
      <c r="C12" s="177" t="s">
        <v>245</v>
      </c>
      <c r="D12" s="177" t="s">
        <v>239</v>
      </c>
      <c r="E12" s="177" t="s">
        <v>240</v>
      </c>
      <c r="F12" s="177" t="s">
        <v>241</v>
      </c>
      <c r="G12" s="181" t="s">
        <v>242</v>
      </c>
      <c r="H12" s="12" t="s">
        <v>102</v>
      </c>
    </row>
    <row r="13" spans="1:8" ht="18.75" customHeight="1">
      <c r="A13" s="193" t="s">
        <v>10</v>
      </c>
      <c r="B13" s="204" t="s">
        <v>970</v>
      </c>
      <c r="C13" s="111" t="s">
        <v>971</v>
      </c>
      <c r="D13" s="111">
        <v>14</v>
      </c>
      <c r="E13" s="111">
        <v>9</v>
      </c>
      <c r="F13" s="111">
        <v>9</v>
      </c>
      <c r="G13" s="205">
        <v>3</v>
      </c>
      <c r="H13" s="202" t="s">
        <v>972</v>
      </c>
    </row>
    <row r="14" spans="1:8" ht="18.75" customHeight="1">
      <c r="A14" s="194" t="s">
        <v>11</v>
      </c>
      <c r="B14" s="206">
        <v>4</v>
      </c>
      <c r="C14" s="112" t="s">
        <v>973</v>
      </c>
      <c r="D14" s="112" t="s">
        <v>1053</v>
      </c>
      <c r="E14" s="112" t="s">
        <v>1054</v>
      </c>
      <c r="F14" s="112">
        <v>8</v>
      </c>
      <c r="G14" s="207">
        <v>10</v>
      </c>
      <c r="H14" s="203" t="s">
        <v>1055</v>
      </c>
    </row>
    <row r="15" spans="1:8" ht="18.75" customHeight="1">
      <c r="A15" s="195" t="s">
        <v>12</v>
      </c>
      <c r="B15" s="208">
        <v>10</v>
      </c>
      <c r="C15" s="113" t="s">
        <v>1056</v>
      </c>
      <c r="D15" s="113" t="s">
        <v>1057</v>
      </c>
      <c r="E15" s="113" t="s">
        <v>1058</v>
      </c>
      <c r="F15" s="113" t="s">
        <v>1059</v>
      </c>
      <c r="G15" s="209">
        <v>8</v>
      </c>
      <c r="H15" s="203" t="s">
        <v>1060</v>
      </c>
    </row>
    <row r="16" spans="1:8" ht="18.75" customHeight="1">
      <c r="A16" s="195" t="s">
        <v>17</v>
      </c>
      <c r="B16" s="208">
        <v>5</v>
      </c>
      <c r="C16" s="113">
        <v>21</v>
      </c>
      <c r="D16" s="113" t="s">
        <v>1061</v>
      </c>
      <c r="E16" s="113" t="s">
        <v>1062</v>
      </c>
      <c r="F16" s="113" t="s">
        <v>1063</v>
      </c>
      <c r="G16" s="209" t="s">
        <v>1057</v>
      </c>
      <c r="H16" s="302" t="s">
        <v>1064</v>
      </c>
    </row>
    <row r="17" spans="1:8" ht="18.75" customHeight="1" thickBot="1">
      <c r="A17" s="375" t="s">
        <v>850</v>
      </c>
      <c r="B17" s="377">
        <v>5</v>
      </c>
      <c r="C17" s="378">
        <v>8</v>
      </c>
      <c r="D17" s="378">
        <v>24</v>
      </c>
      <c r="E17" s="378" t="s">
        <v>223</v>
      </c>
      <c r="F17" s="378" t="s">
        <v>224</v>
      </c>
      <c r="G17" s="379" t="s">
        <v>225</v>
      </c>
      <c r="H17" s="380" t="s">
        <v>226</v>
      </c>
    </row>
    <row r="18" spans="6:8" ht="18.75" customHeight="1">
      <c r="F18" s="114" t="s">
        <v>246</v>
      </c>
      <c r="H18" s="119" t="s">
        <v>243</v>
      </c>
    </row>
    <row r="19" spans="1:11" ht="18.75" customHeight="1" thickBot="1">
      <c r="A19" s="28" t="s">
        <v>1015</v>
      </c>
      <c r="F19" s="119"/>
      <c r="K19" s="119" t="s">
        <v>630</v>
      </c>
    </row>
    <row r="20" spans="1:11" ht="40.5" customHeight="1">
      <c r="A20" s="160" t="s">
        <v>27</v>
      </c>
      <c r="B20" s="180" t="s">
        <v>247</v>
      </c>
      <c r="C20" s="177" t="s">
        <v>248</v>
      </c>
      <c r="D20" s="177" t="s">
        <v>249</v>
      </c>
      <c r="E20" s="177" t="s">
        <v>250</v>
      </c>
      <c r="F20" s="177" t="s">
        <v>251</v>
      </c>
      <c r="G20" s="177" t="s">
        <v>252</v>
      </c>
      <c r="H20" s="214" t="s">
        <v>102</v>
      </c>
      <c r="I20" s="11" t="s">
        <v>253</v>
      </c>
      <c r="J20" s="177" t="s">
        <v>254</v>
      </c>
      <c r="K20" s="215" t="s">
        <v>255</v>
      </c>
    </row>
    <row r="21" spans="1:11" s="159" customFormat="1" ht="12" customHeight="1">
      <c r="A21" s="222"/>
      <c r="B21" s="223" t="s">
        <v>362</v>
      </c>
      <c r="C21" s="224" t="s">
        <v>362</v>
      </c>
      <c r="D21" s="224" t="s">
        <v>362</v>
      </c>
      <c r="E21" s="224" t="s">
        <v>362</v>
      </c>
      <c r="F21" s="224" t="s">
        <v>362</v>
      </c>
      <c r="G21" s="224" t="s">
        <v>362</v>
      </c>
      <c r="H21" s="225" t="s">
        <v>362</v>
      </c>
      <c r="I21" s="226" t="s">
        <v>362</v>
      </c>
      <c r="J21" s="224" t="s">
        <v>362</v>
      </c>
      <c r="K21" s="227" t="s">
        <v>631</v>
      </c>
    </row>
    <row r="22" spans="1:11" ht="18.75" customHeight="1">
      <c r="A22" s="193" t="s">
        <v>40</v>
      </c>
      <c r="B22" s="216">
        <v>410</v>
      </c>
      <c r="C22" s="217">
        <v>407</v>
      </c>
      <c r="D22" s="217">
        <v>276</v>
      </c>
      <c r="E22" s="217">
        <v>150</v>
      </c>
      <c r="F22" s="217">
        <v>56</v>
      </c>
      <c r="G22" s="217">
        <v>14</v>
      </c>
      <c r="H22" s="330">
        <f>SUM(B22:G22)</f>
        <v>1313</v>
      </c>
      <c r="I22" s="323">
        <v>8615</v>
      </c>
      <c r="J22" s="99">
        <v>1313</v>
      </c>
      <c r="K22" s="220">
        <v>14.3</v>
      </c>
    </row>
    <row r="23" spans="1:11" ht="18.75" customHeight="1">
      <c r="A23" s="194" t="s">
        <v>42</v>
      </c>
      <c r="B23" s="218">
        <v>628</v>
      </c>
      <c r="C23" s="219">
        <v>477</v>
      </c>
      <c r="D23" s="219">
        <v>336</v>
      </c>
      <c r="E23" s="219">
        <v>254</v>
      </c>
      <c r="F23" s="219">
        <v>126</v>
      </c>
      <c r="G23" s="219">
        <v>46</v>
      </c>
      <c r="H23" s="331">
        <f aca="true" t="shared" si="1" ref="H23:H29">SUM(B23:G23)</f>
        <v>1867</v>
      </c>
      <c r="I23" s="324">
        <v>8913</v>
      </c>
      <c r="J23" s="100">
        <v>1867</v>
      </c>
      <c r="K23" s="221">
        <v>20.9</v>
      </c>
    </row>
    <row r="24" spans="1:11" ht="18.75" customHeight="1">
      <c r="A24" s="194" t="s">
        <v>127</v>
      </c>
      <c r="B24" s="218">
        <v>649</v>
      </c>
      <c r="C24" s="219">
        <v>485</v>
      </c>
      <c r="D24" s="219">
        <v>352</v>
      </c>
      <c r="E24" s="219">
        <v>244</v>
      </c>
      <c r="F24" s="219">
        <v>134</v>
      </c>
      <c r="G24" s="219">
        <v>50</v>
      </c>
      <c r="H24" s="331">
        <f t="shared" si="1"/>
        <v>1914</v>
      </c>
      <c r="I24" s="324">
        <v>8892</v>
      </c>
      <c r="J24" s="100">
        <v>1914</v>
      </c>
      <c r="K24" s="221">
        <v>21.5</v>
      </c>
    </row>
    <row r="25" spans="1:11" ht="18.75" customHeight="1">
      <c r="A25" s="194" t="s">
        <v>110</v>
      </c>
      <c r="B25" s="218">
        <v>668</v>
      </c>
      <c r="C25" s="219">
        <v>530</v>
      </c>
      <c r="D25" s="219">
        <v>348</v>
      </c>
      <c r="E25" s="219">
        <v>250</v>
      </c>
      <c r="F25" s="219">
        <v>132</v>
      </c>
      <c r="G25" s="219">
        <v>57</v>
      </c>
      <c r="H25" s="331">
        <f t="shared" si="1"/>
        <v>1985</v>
      </c>
      <c r="I25" s="324">
        <v>8894</v>
      </c>
      <c r="J25" s="100">
        <v>1985</v>
      </c>
      <c r="K25" s="221">
        <v>22.3</v>
      </c>
    </row>
    <row r="26" spans="1:11" ht="18.75" customHeight="1">
      <c r="A26" s="194" t="s">
        <v>10</v>
      </c>
      <c r="B26" s="218">
        <v>649</v>
      </c>
      <c r="C26" s="219">
        <v>549</v>
      </c>
      <c r="D26" s="219">
        <v>369</v>
      </c>
      <c r="E26" s="219">
        <v>261</v>
      </c>
      <c r="F26" s="219">
        <v>140</v>
      </c>
      <c r="G26" s="219">
        <v>56</v>
      </c>
      <c r="H26" s="331">
        <f t="shared" si="1"/>
        <v>2024</v>
      </c>
      <c r="I26" s="324">
        <v>8834</v>
      </c>
      <c r="J26" s="100">
        <v>2024</v>
      </c>
      <c r="K26" s="221">
        <v>22.9</v>
      </c>
    </row>
    <row r="27" spans="1:11" ht="18.75" customHeight="1">
      <c r="A27" s="194" t="s">
        <v>11</v>
      </c>
      <c r="B27" s="218">
        <v>653</v>
      </c>
      <c r="C27" s="219">
        <v>568</v>
      </c>
      <c r="D27" s="219">
        <v>387</v>
      </c>
      <c r="E27" s="219">
        <v>258</v>
      </c>
      <c r="F27" s="219">
        <v>148</v>
      </c>
      <c r="G27" s="219">
        <v>60</v>
      </c>
      <c r="H27" s="331">
        <f t="shared" si="1"/>
        <v>2074</v>
      </c>
      <c r="I27" s="324">
        <v>8764</v>
      </c>
      <c r="J27" s="100">
        <v>2074</v>
      </c>
      <c r="K27" s="221">
        <v>23.7</v>
      </c>
    </row>
    <row r="28" spans="1:11" ht="18.75" customHeight="1">
      <c r="A28" s="194" t="s">
        <v>12</v>
      </c>
      <c r="B28" s="218">
        <v>644</v>
      </c>
      <c r="C28" s="219">
        <v>577</v>
      </c>
      <c r="D28" s="219">
        <v>422</v>
      </c>
      <c r="E28" s="219">
        <v>254</v>
      </c>
      <c r="F28" s="219">
        <v>163</v>
      </c>
      <c r="G28" s="219">
        <v>71</v>
      </c>
      <c r="H28" s="331">
        <f t="shared" si="1"/>
        <v>2131</v>
      </c>
      <c r="I28" s="324">
        <v>8733</v>
      </c>
      <c r="J28" s="100">
        <v>2131</v>
      </c>
      <c r="K28" s="221">
        <v>24.4</v>
      </c>
    </row>
    <row r="29" spans="1:11" ht="18.75" customHeight="1">
      <c r="A29" s="195" t="s">
        <v>17</v>
      </c>
      <c r="B29" s="303">
        <v>633</v>
      </c>
      <c r="C29" s="304">
        <v>607</v>
      </c>
      <c r="D29" s="304">
        <v>423</v>
      </c>
      <c r="E29" s="304">
        <v>276</v>
      </c>
      <c r="F29" s="304">
        <v>166</v>
      </c>
      <c r="G29" s="304">
        <v>74</v>
      </c>
      <c r="H29" s="332">
        <f t="shared" si="1"/>
        <v>2179</v>
      </c>
      <c r="I29" s="333">
        <v>8690</v>
      </c>
      <c r="J29" s="110">
        <v>2179</v>
      </c>
      <c r="K29" s="305">
        <v>25.1</v>
      </c>
    </row>
    <row r="30" spans="1:11" ht="18.75" customHeight="1" thickBot="1">
      <c r="A30" s="375" t="s">
        <v>850</v>
      </c>
      <c r="B30" s="381">
        <v>613</v>
      </c>
      <c r="C30" s="382">
        <v>622</v>
      </c>
      <c r="D30" s="382">
        <v>463</v>
      </c>
      <c r="E30" s="382">
        <v>276</v>
      </c>
      <c r="F30" s="382">
        <v>169</v>
      </c>
      <c r="G30" s="382">
        <v>77</v>
      </c>
      <c r="H30" s="383">
        <f>SUM(B30:G30)</f>
        <v>2220</v>
      </c>
      <c r="I30" s="384">
        <v>8605</v>
      </c>
      <c r="J30" s="95">
        <v>2220</v>
      </c>
      <c r="K30" s="385">
        <v>25.8</v>
      </c>
    </row>
    <row r="31" ht="18.75" customHeight="1">
      <c r="K31" s="119" t="s">
        <v>256</v>
      </c>
    </row>
    <row r="32" spans="1:9" ht="18.75" customHeight="1" thickBot="1">
      <c r="A32" s="28" t="s">
        <v>1016</v>
      </c>
      <c r="I32" s="191" t="s">
        <v>257</v>
      </c>
    </row>
    <row r="33" spans="1:9" ht="49.5" customHeight="1">
      <c r="A33" s="192" t="s">
        <v>27</v>
      </c>
      <c r="B33" s="1253" t="s">
        <v>633</v>
      </c>
      <c r="C33" s="1254"/>
      <c r="D33" s="1261" t="s">
        <v>632</v>
      </c>
      <c r="E33" s="1254"/>
      <c r="F33" s="1265" t="s">
        <v>634</v>
      </c>
      <c r="G33" s="1266"/>
      <c r="H33" s="1274" t="s">
        <v>635</v>
      </c>
      <c r="I33" s="1275"/>
    </row>
    <row r="34" spans="1:9" ht="18.75" customHeight="1">
      <c r="A34" s="193" t="s">
        <v>40</v>
      </c>
      <c r="B34" s="1255">
        <v>17</v>
      </c>
      <c r="C34" s="1256"/>
      <c r="D34" s="1262">
        <v>24</v>
      </c>
      <c r="E34" s="1256"/>
      <c r="F34" s="1267">
        <v>27</v>
      </c>
      <c r="G34" s="1256"/>
      <c r="H34" s="1276">
        <v>5</v>
      </c>
      <c r="I34" s="1277"/>
    </row>
    <row r="35" spans="1:9" ht="18.75" customHeight="1">
      <c r="A35" s="194" t="s">
        <v>41</v>
      </c>
      <c r="B35" s="1257">
        <v>25</v>
      </c>
      <c r="C35" s="1258"/>
      <c r="D35" s="1260">
        <v>27</v>
      </c>
      <c r="E35" s="1258"/>
      <c r="F35" s="1268">
        <v>35</v>
      </c>
      <c r="G35" s="1258"/>
      <c r="H35" s="1260">
        <v>8</v>
      </c>
      <c r="I35" s="1271"/>
    </row>
    <row r="36" spans="1:9" ht="18.75" customHeight="1">
      <c r="A36" s="194" t="s">
        <v>127</v>
      </c>
      <c r="B36" s="1257">
        <v>49</v>
      </c>
      <c r="C36" s="1258"/>
      <c r="D36" s="1260">
        <v>51</v>
      </c>
      <c r="E36" s="1258"/>
      <c r="F36" s="1268">
        <v>36</v>
      </c>
      <c r="G36" s="1258"/>
      <c r="H36" s="1260">
        <v>12</v>
      </c>
      <c r="I36" s="1271"/>
    </row>
    <row r="37" spans="1:9" ht="18.75" customHeight="1">
      <c r="A37" s="194" t="s">
        <v>110</v>
      </c>
      <c r="B37" s="1257">
        <v>53</v>
      </c>
      <c r="C37" s="1258"/>
      <c r="D37" s="1260">
        <v>51</v>
      </c>
      <c r="E37" s="1258"/>
      <c r="F37" s="1268">
        <v>47</v>
      </c>
      <c r="G37" s="1258"/>
      <c r="H37" s="1260">
        <v>13</v>
      </c>
      <c r="I37" s="1271"/>
    </row>
    <row r="38" spans="1:9" ht="18.75" customHeight="1">
      <c r="A38" s="194" t="s">
        <v>10</v>
      </c>
      <c r="B38" s="1257">
        <v>59</v>
      </c>
      <c r="C38" s="1258"/>
      <c r="D38" s="1260">
        <v>73</v>
      </c>
      <c r="E38" s="1258"/>
      <c r="F38" s="1268">
        <v>64</v>
      </c>
      <c r="G38" s="1258"/>
      <c r="H38" s="1260">
        <v>17</v>
      </c>
      <c r="I38" s="1271"/>
    </row>
    <row r="39" spans="1:9" ht="18.75" customHeight="1">
      <c r="A39" s="194" t="s">
        <v>11</v>
      </c>
      <c r="B39" s="1257">
        <v>53</v>
      </c>
      <c r="C39" s="1258"/>
      <c r="D39" s="1260">
        <v>78</v>
      </c>
      <c r="E39" s="1258"/>
      <c r="F39" s="1268">
        <v>63</v>
      </c>
      <c r="G39" s="1258"/>
      <c r="H39" s="1260">
        <v>27</v>
      </c>
      <c r="I39" s="1271"/>
    </row>
    <row r="40" spans="1:9" ht="18.75" customHeight="1">
      <c r="A40" s="194" t="s">
        <v>12</v>
      </c>
      <c r="B40" s="1257">
        <v>53</v>
      </c>
      <c r="C40" s="1258"/>
      <c r="D40" s="1260">
        <v>84</v>
      </c>
      <c r="E40" s="1258"/>
      <c r="F40" s="1268">
        <v>64</v>
      </c>
      <c r="G40" s="1258"/>
      <c r="H40" s="1272" t="s">
        <v>1065</v>
      </c>
      <c r="I40" s="1273"/>
    </row>
    <row r="41" spans="1:9" ht="18.75" customHeight="1">
      <c r="A41" s="195" t="s">
        <v>17</v>
      </c>
      <c r="B41" s="1259">
        <v>65</v>
      </c>
      <c r="C41" s="1252"/>
      <c r="D41" s="1251">
        <v>84</v>
      </c>
      <c r="E41" s="1252"/>
      <c r="F41" s="1269">
        <v>75</v>
      </c>
      <c r="G41" s="1270"/>
      <c r="H41" s="1263" t="s">
        <v>1065</v>
      </c>
      <c r="I41" s="1264"/>
    </row>
    <row r="42" spans="1:9" ht="18.75" customHeight="1" thickBot="1">
      <c r="A42" s="375" t="s">
        <v>850</v>
      </c>
      <c r="B42" s="1244">
        <v>75</v>
      </c>
      <c r="C42" s="1245"/>
      <c r="D42" s="1246">
        <v>87</v>
      </c>
      <c r="E42" s="1245"/>
      <c r="F42" s="1247">
        <v>96</v>
      </c>
      <c r="G42" s="1248"/>
      <c r="H42" s="1249" t="s">
        <v>438</v>
      </c>
      <c r="I42" s="1250"/>
    </row>
    <row r="43" ht="18.75" customHeight="1">
      <c r="I43" s="119" t="s">
        <v>243</v>
      </c>
    </row>
    <row r="44" ht="18.75" customHeight="1">
      <c r="E44" s="119"/>
    </row>
    <row r="45" spans="1:9" ht="18.75" customHeight="1" thickBot="1">
      <c r="A45" s="28" t="s">
        <v>1017</v>
      </c>
      <c r="F45" s="119"/>
      <c r="I45" s="28" t="s">
        <v>271</v>
      </c>
    </row>
    <row r="46" spans="1:9" ht="18.75" customHeight="1">
      <c r="A46" s="13" t="s">
        <v>258</v>
      </c>
      <c r="B46" s="11" t="s">
        <v>40</v>
      </c>
      <c r="C46" s="177" t="s">
        <v>41</v>
      </c>
      <c r="D46" s="177" t="s">
        <v>127</v>
      </c>
      <c r="E46" s="177" t="s">
        <v>110</v>
      </c>
      <c r="F46" s="177" t="s">
        <v>10</v>
      </c>
      <c r="G46" s="177" t="s">
        <v>11</v>
      </c>
      <c r="H46" s="11" t="s">
        <v>12</v>
      </c>
      <c r="I46" s="358" t="s">
        <v>17</v>
      </c>
    </row>
    <row r="47" spans="1:9" ht="18.75" customHeight="1">
      <c r="A47" s="176" t="s">
        <v>259</v>
      </c>
      <c r="B47" s="115">
        <v>16</v>
      </c>
      <c r="C47" s="99">
        <v>11</v>
      </c>
      <c r="D47" s="99">
        <v>9</v>
      </c>
      <c r="E47" s="99">
        <v>5</v>
      </c>
      <c r="F47" s="99">
        <v>6</v>
      </c>
      <c r="G47" s="99">
        <v>4</v>
      </c>
      <c r="H47" s="284">
        <v>6</v>
      </c>
      <c r="I47" s="386">
        <v>9</v>
      </c>
    </row>
    <row r="48" spans="1:9" ht="18.75" customHeight="1" thickBot="1">
      <c r="A48" s="129" t="s">
        <v>266</v>
      </c>
      <c r="B48" s="268">
        <v>37</v>
      </c>
      <c r="C48" s="130">
        <v>24</v>
      </c>
      <c r="D48" s="130">
        <v>17</v>
      </c>
      <c r="E48" s="130">
        <v>10</v>
      </c>
      <c r="F48" s="130">
        <v>10</v>
      </c>
      <c r="G48" s="130">
        <v>8</v>
      </c>
      <c r="H48" s="306">
        <v>11</v>
      </c>
      <c r="I48" s="387">
        <v>20</v>
      </c>
    </row>
    <row r="49" ht="18.75" customHeight="1">
      <c r="I49" s="119" t="s">
        <v>243</v>
      </c>
    </row>
    <row r="50" spans="1:5" ht="18.75" customHeight="1" thickBot="1">
      <c r="A50" s="28" t="s">
        <v>1018</v>
      </c>
      <c r="E50" s="28" t="s">
        <v>271</v>
      </c>
    </row>
    <row r="51" spans="1:5" ht="18.75" customHeight="1">
      <c r="A51" s="1278" t="s">
        <v>27</v>
      </c>
      <c r="B51" s="1280" t="s">
        <v>267</v>
      </c>
      <c r="C51" s="1281"/>
      <c r="D51" s="1282" t="s">
        <v>268</v>
      </c>
      <c r="E51" s="1284" t="s">
        <v>102</v>
      </c>
    </row>
    <row r="52" spans="1:5" ht="18.75" customHeight="1">
      <c r="A52" s="1279"/>
      <c r="B52" s="228" t="s">
        <v>269</v>
      </c>
      <c r="C52" s="229" t="s">
        <v>270</v>
      </c>
      <c r="D52" s="1283"/>
      <c r="E52" s="1285"/>
    </row>
    <row r="53" spans="1:5" ht="18.75" customHeight="1">
      <c r="A53" s="176" t="s">
        <v>144</v>
      </c>
      <c r="B53" s="199">
        <v>1491</v>
      </c>
      <c r="C53" s="99">
        <v>5</v>
      </c>
      <c r="D53" s="99">
        <v>227</v>
      </c>
      <c r="E53" s="196">
        <f>SUM(B53:D53)</f>
        <v>1723</v>
      </c>
    </row>
    <row r="54" spans="1:5" ht="18.75" customHeight="1">
      <c r="A54" s="176" t="s">
        <v>126</v>
      </c>
      <c r="B54" s="199">
        <v>1442</v>
      </c>
      <c r="C54" s="99">
        <v>5</v>
      </c>
      <c r="D54" s="99">
        <v>254</v>
      </c>
      <c r="E54" s="196">
        <f aca="true" t="shared" si="2" ref="E54:E60">SUM(B54:D54)</f>
        <v>1701</v>
      </c>
    </row>
    <row r="55" spans="1:5" ht="18.75" customHeight="1">
      <c r="A55" s="176" t="s">
        <v>42</v>
      </c>
      <c r="B55" s="199">
        <v>1371</v>
      </c>
      <c r="C55" s="99">
        <v>5</v>
      </c>
      <c r="D55" s="99">
        <v>281</v>
      </c>
      <c r="E55" s="196">
        <f t="shared" si="2"/>
        <v>1657</v>
      </c>
    </row>
    <row r="56" spans="1:5" ht="18.75" customHeight="1">
      <c r="A56" s="128" t="s">
        <v>127</v>
      </c>
      <c r="B56" s="200">
        <v>1280</v>
      </c>
      <c r="C56" s="100">
        <v>5</v>
      </c>
      <c r="D56" s="100">
        <v>289</v>
      </c>
      <c r="E56" s="196">
        <f t="shared" si="2"/>
        <v>1574</v>
      </c>
    </row>
    <row r="57" spans="1:5" ht="18.75" customHeight="1">
      <c r="A57" s="128" t="s">
        <v>110</v>
      </c>
      <c r="B57" s="200">
        <v>1208</v>
      </c>
      <c r="C57" s="100">
        <v>2</v>
      </c>
      <c r="D57" s="100">
        <v>275</v>
      </c>
      <c r="E57" s="196">
        <f t="shared" si="2"/>
        <v>1485</v>
      </c>
    </row>
    <row r="58" spans="1:5" ht="18.75" customHeight="1">
      <c r="A58" s="128" t="s">
        <v>10</v>
      </c>
      <c r="B58" s="200">
        <v>1225</v>
      </c>
      <c r="C58" s="100">
        <v>7</v>
      </c>
      <c r="D58" s="100">
        <v>260</v>
      </c>
      <c r="E58" s="196">
        <f t="shared" si="2"/>
        <v>1492</v>
      </c>
    </row>
    <row r="59" spans="1:5" ht="18.75" customHeight="1">
      <c r="A59" s="128" t="s">
        <v>11</v>
      </c>
      <c r="B59" s="200">
        <v>1247</v>
      </c>
      <c r="C59" s="100">
        <v>1</v>
      </c>
      <c r="D59" s="100">
        <v>272</v>
      </c>
      <c r="E59" s="196">
        <f t="shared" si="2"/>
        <v>1520</v>
      </c>
    </row>
    <row r="60" spans="1:5" ht="18.75" customHeight="1">
      <c r="A60" s="143" t="s">
        <v>12</v>
      </c>
      <c r="B60" s="201">
        <v>1240</v>
      </c>
      <c r="C60" s="110">
        <v>2</v>
      </c>
      <c r="D60" s="110">
        <v>288</v>
      </c>
      <c r="E60" s="301">
        <f t="shared" si="2"/>
        <v>1530</v>
      </c>
    </row>
    <row r="61" spans="1:5" ht="18.75" customHeight="1" thickBot="1">
      <c r="A61" s="362" t="s">
        <v>17</v>
      </c>
      <c r="B61" s="97">
        <v>1343</v>
      </c>
      <c r="C61" s="95">
        <v>4</v>
      </c>
      <c r="D61" s="95">
        <v>279</v>
      </c>
      <c r="E61" s="376">
        <f>SUM(B61:D61)</f>
        <v>1626</v>
      </c>
    </row>
    <row r="62" ht="18.75" customHeight="1">
      <c r="E62" s="119" t="s">
        <v>256</v>
      </c>
    </row>
    <row r="63" spans="1:8" ht="18.75" customHeight="1" thickBot="1">
      <c r="A63" s="28" t="s">
        <v>1019</v>
      </c>
      <c r="F63" s="119"/>
      <c r="H63" s="28" t="s">
        <v>271</v>
      </c>
    </row>
    <row r="64" spans="1:8" ht="18.75" customHeight="1">
      <c r="A64" s="160" t="s">
        <v>27</v>
      </c>
      <c r="B64" s="180" t="s">
        <v>47</v>
      </c>
      <c r="C64" s="177" t="s">
        <v>272</v>
      </c>
      <c r="D64" s="177" t="s">
        <v>273</v>
      </c>
      <c r="E64" s="177" t="s">
        <v>274</v>
      </c>
      <c r="F64" s="177" t="s">
        <v>275</v>
      </c>
      <c r="G64" s="177" t="s">
        <v>276</v>
      </c>
      <c r="H64" s="12" t="s">
        <v>277</v>
      </c>
    </row>
    <row r="65" spans="1:8" ht="18.75" customHeight="1">
      <c r="A65" s="193" t="s">
        <v>144</v>
      </c>
      <c r="B65" s="199">
        <v>2069</v>
      </c>
      <c r="C65" s="99">
        <v>82</v>
      </c>
      <c r="D65" s="99">
        <v>1813</v>
      </c>
      <c r="E65" s="99">
        <v>142</v>
      </c>
      <c r="F65" s="99">
        <v>30</v>
      </c>
      <c r="G65" s="99">
        <v>2</v>
      </c>
      <c r="H65" s="196">
        <v>0</v>
      </c>
    </row>
    <row r="66" spans="1:8" ht="18.75" customHeight="1">
      <c r="A66" s="194" t="s">
        <v>126</v>
      </c>
      <c r="B66" s="200">
        <v>2123</v>
      </c>
      <c r="C66" s="100">
        <v>61</v>
      </c>
      <c r="D66" s="100">
        <v>1884</v>
      </c>
      <c r="E66" s="100">
        <v>142</v>
      </c>
      <c r="F66" s="100">
        <v>31</v>
      </c>
      <c r="G66" s="100">
        <v>5</v>
      </c>
      <c r="H66" s="197">
        <v>0</v>
      </c>
    </row>
    <row r="67" spans="1:8" ht="18.75" customHeight="1">
      <c r="A67" s="194" t="s">
        <v>42</v>
      </c>
      <c r="B67" s="200">
        <v>2174</v>
      </c>
      <c r="C67" s="100">
        <v>51</v>
      </c>
      <c r="D67" s="100">
        <v>1950</v>
      </c>
      <c r="E67" s="100">
        <v>144</v>
      </c>
      <c r="F67" s="100">
        <v>26</v>
      </c>
      <c r="G67" s="100">
        <v>3</v>
      </c>
      <c r="H67" s="197">
        <v>0</v>
      </c>
    </row>
    <row r="68" spans="1:8" ht="18.75" customHeight="1">
      <c r="A68" s="194" t="s">
        <v>127</v>
      </c>
      <c r="B68" s="200">
        <v>2192</v>
      </c>
      <c r="C68" s="100">
        <v>38</v>
      </c>
      <c r="D68" s="100">
        <v>1982</v>
      </c>
      <c r="E68" s="100">
        <v>138</v>
      </c>
      <c r="F68" s="100">
        <v>33</v>
      </c>
      <c r="G68" s="100">
        <v>1</v>
      </c>
      <c r="H68" s="197">
        <v>0</v>
      </c>
    </row>
    <row r="69" spans="1:8" ht="18.75" customHeight="1">
      <c r="A69" s="194" t="s">
        <v>110</v>
      </c>
      <c r="B69" s="200">
        <v>2240</v>
      </c>
      <c r="C69" s="100">
        <v>34</v>
      </c>
      <c r="D69" s="100">
        <v>2038</v>
      </c>
      <c r="E69" s="100">
        <v>134</v>
      </c>
      <c r="F69" s="100">
        <v>31</v>
      </c>
      <c r="G69" s="100">
        <v>3</v>
      </c>
      <c r="H69" s="197">
        <v>0</v>
      </c>
    </row>
    <row r="70" spans="1:8" ht="18.75" customHeight="1">
      <c r="A70" s="194" t="s">
        <v>10</v>
      </c>
      <c r="B70" s="200">
        <v>2274</v>
      </c>
      <c r="C70" s="100">
        <v>29</v>
      </c>
      <c r="D70" s="100">
        <v>2068</v>
      </c>
      <c r="E70" s="100">
        <v>132</v>
      </c>
      <c r="F70" s="100">
        <v>41</v>
      </c>
      <c r="G70" s="100">
        <v>4</v>
      </c>
      <c r="H70" s="197">
        <v>0</v>
      </c>
    </row>
    <row r="71" spans="1:8" ht="18.75" customHeight="1">
      <c r="A71" s="194" t="s">
        <v>11</v>
      </c>
      <c r="B71" s="200">
        <v>2318</v>
      </c>
      <c r="C71" s="100">
        <v>20</v>
      </c>
      <c r="D71" s="100">
        <v>2109</v>
      </c>
      <c r="E71" s="100">
        <v>135</v>
      </c>
      <c r="F71" s="100">
        <v>46</v>
      </c>
      <c r="G71" s="100">
        <v>8</v>
      </c>
      <c r="H71" s="197">
        <v>0</v>
      </c>
    </row>
    <row r="72" spans="1:8" ht="18.75" customHeight="1">
      <c r="A72" s="195" t="s">
        <v>12</v>
      </c>
      <c r="B72" s="201">
        <v>2324</v>
      </c>
      <c r="C72" s="110">
        <v>18</v>
      </c>
      <c r="D72" s="110">
        <v>2128</v>
      </c>
      <c r="E72" s="110">
        <v>131</v>
      </c>
      <c r="F72" s="110">
        <v>45</v>
      </c>
      <c r="G72" s="110">
        <v>2</v>
      </c>
      <c r="H72" s="301">
        <v>0</v>
      </c>
    </row>
    <row r="73" spans="1:8" ht="18.75" customHeight="1" thickBot="1">
      <c r="A73" s="375" t="s">
        <v>17</v>
      </c>
      <c r="B73" s="97">
        <v>2343</v>
      </c>
      <c r="C73" s="95">
        <v>14</v>
      </c>
      <c r="D73" s="95">
        <v>2148</v>
      </c>
      <c r="E73" s="95">
        <v>133</v>
      </c>
      <c r="F73" s="95">
        <v>40</v>
      </c>
      <c r="G73" s="95">
        <v>8</v>
      </c>
      <c r="H73" s="376">
        <v>0</v>
      </c>
    </row>
    <row r="74" ht="18.75" customHeight="1">
      <c r="H74" s="119" t="s">
        <v>256</v>
      </c>
    </row>
    <row r="75" spans="1:8" ht="18.75" customHeight="1" thickBot="1">
      <c r="A75" s="28" t="s">
        <v>1020</v>
      </c>
      <c r="E75" s="388"/>
      <c r="F75" s="389"/>
      <c r="G75" s="388"/>
      <c r="H75" s="389" t="s">
        <v>854</v>
      </c>
    </row>
    <row r="76" spans="1:8" ht="18.75" customHeight="1">
      <c r="A76" s="160"/>
      <c r="B76" s="180" t="s">
        <v>278</v>
      </c>
      <c r="C76" s="177" t="s">
        <v>279</v>
      </c>
      <c r="D76" s="177" t="s">
        <v>280</v>
      </c>
      <c r="E76" s="177" t="s">
        <v>281</v>
      </c>
      <c r="F76" s="177" t="s">
        <v>282</v>
      </c>
      <c r="G76" s="177" t="s">
        <v>283</v>
      </c>
      <c r="H76" s="12" t="s">
        <v>102</v>
      </c>
    </row>
    <row r="77" spans="1:9" ht="18.75" customHeight="1">
      <c r="A77" s="393" t="s">
        <v>284</v>
      </c>
      <c r="B77" s="390">
        <v>27</v>
      </c>
      <c r="C77" s="391">
        <v>90</v>
      </c>
      <c r="D77" s="391">
        <v>61</v>
      </c>
      <c r="E77" s="391">
        <v>33</v>
      </c>
      <c r="F77" s="391">
        <v>36</v>
      </c>
      <c r="G77" s="391">
        <v>59</v>
      </c>
      <c r="H77" s="394">
        <f>SUM(B77:G77)</f>
        <v>306</v>
      </c>
      <c r="I77" s="269"/>
    </row>
    <row r="78" spans="1:8" ht="18.75" customHeight="1">
      <c r="A78" s="395" t="s">
        <v>285</v>
      </c>
      <c r="B78" s="90">
        <v>9</v>
      </c>
      <c r="C78" s="88">
        <v>20</v>
      </c>
      <c r="D78" s="88">
        <v>17</v>
      </c>
      <c r="E78" s="88">
        <v>5</v>
      </c>
      <c r="F78" s="88">
        <v>11</v>
      </c>
      <c r="G78" s="88">
        <v>9</v>
      </c>
      <c r="H78" s="394">
        <f>SUM(B78:G78)</f>
        <v>71</v>
      </c>
    </row>
    <row r="79" spans="1:8" ht="18.75" customHeight="1">
      <c r="A79" s="395" t="s">
        <v>286</v>
      </c>
      <c r="B79" s="90">
        <v>18</v>
      </c>
      <c r="C79" s="88">
        <v>70</v>
      </c>
      <c r="D79" s="88">
        <v>44</v>
      </c>
      <c r="E79" s="88">
        <v>28</v>
      </c>
      <c r="F79" s="88">
        <v>25</v>
      </c>
      <c r="G79" s="88">
        <v>50</v>
      </c>
      <c r="H79" s="394">
        <f>SUM(B79:G79)</f>
        <v>235</v>
      </c>
    </row>
    <row r="80" spans="1:8" ht="18.75" customHeight="1">
      <c r="A80" s="396" t="s">
        <v>287</v>
      </c>
      <c r="B80" s="250">
        <v>1</v>
      </c>
      <c r="C80" s="290">
        <v>1</v>
      </c>
      <c r="D80" s="290">
        <v>3</v>
      </c>
      <c r="E80" s="290">
        <v>2</v>
      </c>
      <c r="F80" s="290">
        <v>2</v>
      </c>
      <c r="G80" s="290">
        <v>3</v>
      </c>
      <c r="H80" s="394">
        <f>SUM(B80:G80)</f>
        <v>12</v>
      </c>
    </row>
    <row r="81" spans="1:8" ht="18.75" customHeight="1" thickBot="1">
      <c r="A81" s="397" t="s">
        <v>636</v>
      </c>
      <c r="B81" s="398">
        <f>B77+B80</f>
        <v>28</v>
      </c>
      <c r="C81" s="399">
        <f aca="true" t="shared" si="3" ref="C81:H81">C77+C80</f>
        <v>91</v>
      </c>
      <c r="D81" s="399">
        <f t="shared" si="3"/>
        <v>64</v>
      </c>
      <c r="E81" s="399">
        <f t="shared" si="3"/>
        <v>35</v>
      </c>
      <c r="F81" s="399">
        <f t="shared" si="3"/>
        <v>38</v>
      </c>
      <c r="G81" s="399">
        <f t="shared" si="3"/>
        <v>62</v>
      </c>
      <c r="H81" s="400">
        <f t="shared" si="3"/>
        <v>318</v>
      </c>
    </row>
    <row r="82" ht="18.75" customHeight="1">
      <c r="H82" s="119" t="s">
        <v>243</v>
      </c>
    </row>
    <row r="83" spans="1:7" ht="18.75" customHeight="1" thickBot="1">
      <c r="A83" s="28" t="s">
        <v>1021</v>
      </c>
      <c r="E83" s="388"/>
      <c r="F83" s="389"/>
      <c r="G83" s="392" t="s">
        <v>439</v>
      </c>
    </row>
    <row r="84" spans="1:7" ht="18.75" customHeight="1">
      <c r="A84" s="160"/>
      <c r="B84" s="180" t="s">
        <v>288</v>
      </c>
      <c r="C84" s="177" t="s">
        <v>289</v>
      </c>
      <c r="D84" s="177" t="s">
        <v>290</v>
      </c>
      <c r="E84" s="177" t="s">
        <v>291</v>
      </c>
      <c r="F84" s="177" t="s">
        <v>292</v>
      </c>
      <c r="G84" s="12" t="s">
        <v>102</v>
      </c>
    </row>
    <row r="85" spans="1:7" ht="18.75" customHeight="1">
      <c r="A85" s="193" t="s">
        <v>284</v>
      </c>
      <c r="B85" s="390">
        <v>12</v>
      </c>
      <c r="C85" s="391">
        <v>339</v>
      </c>
      <c r="D85" s="391">
        <v>1648</v>
      </c>
      <c r="E85" s="391">
        <v>151</v>
      </c>
      <c r="F85" s="391">
        <v>55</v>
      </c>
      <c r="G85" s="394">
        <f>SUM(B85:F85)</f>
        <v>2205</v>
      </c>
    </row>
    <row r="86" spans="1:7" ht="18.75" customHeight="1">
      <c r="A86" s="230" t="s">
        <v>285</v>
      </c>
      <c r="B86" s="90">
        <v>8</v>
      </c>
      <c r="C86" s="88">
        <v>199</v>
      </c>
      <c r="D86" s="88">
        <v>873</v>
      </c>
      <c r="E86" s="88">
        <v>113</v>
      </c>
      <c r="F86" s="88">
        <v>47</v>
      </c>
      <c r="G86" s="394">
        <f>SUM(B86:F86)</f>
        <v>1240</v>
      </c>
    </row>
    <row r="87" spans="1:7" ht="18.75" customHeight="1" thickBot="1">
      <c r="A87" s="231" t="s">
        <v>286</v>
      </c>
      <c r="B87" s="97">
        <v>4</v>
      </c>
      <c r="C87" s="95">
        <v>140</v>
      </c>
      <c r="D87" s="95">
        <v>775</v>
      </c>
      <c r="E87" s="95">
        <v>38</v>
      </c>
      <c r="F87" s="95">
        <v>8</v>
      </c>
      <c r="G87" s="376">
        <f>SUM(B87:F87)</f>
        <v>965</v>
      </c>
    </row>
    <row r="88" ht="18.75" customHeight="1">
      <c r="G88" s="119" t="s">
        <v>256</v>
      </c>
    </row>
  </sheetData>
  <mergeCells count="44">
    <mergeCell ref="A51:A52"/>
    <mergeCell ref="B51:C51"/>
    <mergeCell ref="D51:D52"/>
    <mergeCell ref="E51:E52"/>
    <mergeCell ref="H33:I33"/>
    <mergeCell ref="H34:I34"/>
    <mergeCell ref="H35:I35"/>
    <mergeCell ref="H36:I36"/>
    <mergeCell ref="H37:I37"/>
    <mergeCell ref="H38:I38"/>
    <mergeCell ref="H39:I39"/>
    <mergeCell ref="H40:I40"/>
    <mergeCell ref="H41:I41"/>
    <mergeCell ref="F33:G33"/>
    <mergeCell ref="F34:G34"/>
    <mergeCell ref="F35:G35"/>
    <mergeCell ref="F36:G36"/>
    <mergeCell ref="F37:G37"/>
    <mergeCell ref="F38:G38"/>
    <mergeCell ref="F39:G39"/>
    <mergeCell ref="F40:G40"/>
    <mergeCell ref="F41:G41"/>
    <mergeCell ref="D33:E33"/>
    <mergeCell ref="D34:E34"/>
    <mergeCell ref="D35:E35"/>
    <mergeCell ref="D36:E36"/>
    <mergeCell ref="D37:E37"/>
    <mergeCell ref="D38:E38"/>
    <mergeCell ref="D39:E39"/>
    <mergeCell ref="D40:E40"/>
    <mergeCell ref="D41:E41"/>
    <mergeCell ref="B33:C33"/>
    <mergeCell ref="B34:C34"/>
    <mergeCell ref="B35:C35"/>
    <mergeCell ref="B36:C36"/>
    <mergeCell ref="B37:C37"/>
    <mergeCell ref="B38:C38"/>
    <mergeCell ref="B39:C39"/>
    <mergeCell ref="B40:C40"/>
    <mergeCell ref="B41:C41"/>
    <mergeCell ref="B42:C42"/>
    <mergeCell ref="D42:E42"/>
    <mergeCell ref="F42:G42"/>
    <mergeCell ref="H42:I42"/>
  </mergeCells>
  <printOptions/>
  <pageMargins left="0.5905511811023623" right="0.5905511811023623" top="0.7874015748031497" bottom="0.7874015748031497" header="0.5118110236220472" footer="0.5118110236220472"/>
  <pageSetup horizontalDpi="300" verticalDpi="300" orientation="portrait" paperSize="9" scale="92" r:id="rId1"/>
  <headerFooter alignWithMargins="0">
    <oddFooter>&amp;C&amp;P</oddFooter>
  </headerFooter>
  <rowBreaks count="1" manualBreakCount="1">
    <brk id="43" max="10" man="1"/>
  </rowBreaks>
</worksheet>
</file>

<file path=xl/worksheets/sheet12.xml><?xml version="1.0" encoding="utf-8"?>
<worksheet xmlns="http://schemas.openxmlformats.org/spreadsheetml/2006/main" xmlns:r="http://schemas.openxmlformats.org/officeDocument/2006/relationships">
  <dimension ref="A1:H52"/>
  <sheetViews>
    <sheetView showGridLines="0" workbookViewId="0" topLeftCell="A1">
      <selection activeCell="G1" sqref="G1"/>
    </sheetView>
  </sheetViews>
  <sheetFormatPr defaultColWidth="8.796875" defaultRowHeight="16.5" customHeight="1"/>
  <cols>
    <col min="1" max="1" width="11.69921875" style="28" customWidth="1"/>
    <col min="2" max="8" width="10.59765625" style="28" customWidth="1"/>
    <col min="9" max="16384" width="13" style="28" customWidth="1"/>
  </cols>
  <sheetData>
    <row r="1" spans="1:6" ht="16.5" customHeight="1" thickBot="1">
      <c r="A1" s="82" t="s">
        <v>1025</v>
      </c>
      <c r="F1" s="119"/>
    </row>
    <row r="2" spans="1:6" ht="16.5" customHeight="1">
      <c r="A2" s="1239" t="s">
        <v>27</v>
      </c>
      <c r="B2" s="1286" t="s">
        <v>293</v>
      </c>
      <c r="C2" s="1287"/>
      <c r="D2" s="1288" t="s">
        <v>369</v>
      </c>
      <c r="E2" s="1290" t="s">
        <v>371</v>
      </c>
      <c r="F2" s="1292" t="s">
        <v>370</v>
      </c>
    </row>
    <row r="3" spans="1:6" ht="16.5" customHeight="1">
      <c r="A3" s="1240"/>
      <c r="B3" s="239" t="s">
        <v>367</v>
      </c>
      <c r="C3" s="275" t="s">
        <v>368</v>
      </c>
      <c r="D3" s="1289"/>
      <c r="E3" s="1291"/>
      <c r="F3" s="1293"/>
    </row>
    <row r="4" spans="1:6" ht="16.5" customHeight="1">
      <c r="A4" s="128" t="s">
        <v>127</v>
      </c>
      <c r="B4" s="116">
        <v>1180</v>
      </c>
      <c r="C4" s="276">
        <v>60.61</v>
      </c>
      <c r="D4" s="36">
        <v>3418</v>
      </c>
      <c r="E4" s="277">
        <v>503862188</v>
      </c>
      <c r="F4" s="197">
        <v>147414</v>
      </c>
    </row>
    <row r="5" spans="1:6" ht="16.5" customHeight="1">
      <c r="A5" s="128" t="s">
        <v>110</v>
      </c>
      <c r="B5" s="116">
        <v>1182</v>
      </c>
      <c r="C5" s="276">
        <v>60.64</v>
      </c>
      <c r="D5" s="36">
        <v>3318</v>
      </c>
      <c r="E5" s="277">
        <v>496692532</v>
      </c>
      <c r="F5" s="197">
        <v>149696</v>
      </c>
    </row>
    <row r="6" spans="1:6" ht="16.5" customHeight="1">
      <c r="A6" s="128" t="s">
        <v>10</v>
      </c>
      <c r="B6" s="116">
        <v>1194</v>
      </c>
      <c r="C6" s="276">
        <v>61.23</v>
      </c>
      <c r="D6" s="36">
        <v>3316</v>
      </c>
      <c r="E6" s="277">
        <v>486053956</v>
      </c>
      <c r="F6" s="197">
        <v>146578</v>
      </c>
    </row>
    <row r="7" spans="1:6" ht="16.5" customHeight="1">
      <c r="A7" s="128" t="s">
        <v>11</v>
      </c>
      <c r="B7" s="116">
        <v>1205</v>
      </c>
      <c r="C7" s="276">
        <v>61.61</v>
      </c>
      <c r="D7" s="36">
        <v>3307</v>
      </c>
      <c r="E7" s="277">
        <v>474893080</v>
      </c>
      <c r="F7" s="197">
        <v>143602</v>
      </c>
    </row>
    <row r="8" spans="1:6" ht="16.5" customHeight="1">
      <c r="A8" s="143" t="s">
        <v>12</v>
      </c>
      <c r="B8" s="307">
        <v>1199</v>
      </c>
      <c r="C8" s="308">
        <v>60.96</v>
      </c>
      <c r="D8" s="309">
        <v>3283</v>
      </c>
      <c r="E8" s="310">
        <v>498428711</v>
      </c>
      <c r="F8" s="301">
        <v>151821</v>
      </c>
    </row>
    <row r="9" spans="1:6" ht="16.5" customHeight="1" thickBot="1">
      <c r="A9" s="362" t="s">
        <v>17</v>
      </c>
      <c r="B9" s="98">
        <v>1247</v>
      </c>
      <c r="C9" s="401">
        <v>62.85</v>
      </c>
      <c r="D9" s="402">
        <v>3380</v>
      </c>
      <c r="E9" s="403">
        <v>536306201</v>
      </c>
      <c r="F9" s="376">
        <v>158670</v>
      </c>
    </row>
    <row r="10" ht="16.5" customHeight="1">
      <c r="F10" s="28" t="s">
        <v>243</v>
      </c>
    </row>
    <row r="11" spans="1:8" ht="16.5" customHeight="1" thickBot="1">
      <c r="A11" s="28" t="s">
        <v>1026</v>
      </c>
      <c r="F11" s="119"/>
      <c r="H11" s="119" t="s">
        <v>372</v>
      </c>
    </row>
    <row r="12" spans="1:8" ht="16.5" customHeight="1">
      <c r="A12" s="274" t="s">
        <v>27</v>
      </c>
      <c r="B12" s="273" t="s">
        <v>294</v>
      </c>
      <c r="C12" s="120" t="s">
        <v>295</v>
      </c>
      <c r="D12" s="120" t="s">
        <v>296</v>
      </c>
      <c r="E12" s="120" t="s">
        <v>297</v>
      </c>
      <c r="F12" s="120" t="s">
        <v>298</v>
      </c>
      <c r="G12" s="120" t="s">
        <v>299</v>
      </c>
      <c r="H12" s="126" t="s">
        <v>300</v>
      </c>
    </row>
    <row r="13" spans="1:8" ht="16.5" customHeight="1">
      <c r="A13" s="128" t="s">
        <v>42</v>
      </c>
      <c r="B13" s="116">
        <v>3005</v>
      </c>
      <c r="C13" s="100">
        <v>2414</v>
      </c>
      <c r="D13" s="100">
        <v>2679</v>
      </c>
      <c r="E13" s="100">
        <v>1436</v>
      </c>
      <c r="F13" s="100">
        <v>1391</v>
      </c>
      <c r="G13" s="100">
        <v>862</v>
      </c>
      <c r="H13" s="109">
        <v>878</v>
      </c>
    </row>
    <row r="14" spans="1:8" ht="16.5" customHeight="1">
      <c r="A14" s="128" t="s">
        <v>127</v>
      </c>
      <c r="B14" s="116">
        <v>2889</v>
      </c>
      <c r="C14" s="100">
        <v>2297</v>
      </c>
      <c r="D14" s="100">
        <v>2585</v>
      </c>
      <c r="E14" s="100">
        <v>1391</v>
      </c>
      <c r="F14" s="100">
        <v>1464</v>
      </c>
      <c r="G14" s="100">
        <v>756</v>
      </c>
      <c r="H14" s="109">
        <v>826</v>
      </c>
    </row>
    <row r="15" spans="1:8" ht="16.5" customHeight="1">
      <c r="A15" s="128" t="s">
        <v>110</v>
      </c>
      <c r="B15" s="116">
        <v>2798</v>
      </c>
      <c r="C15" s="100">
        <v>2361</v>
      </c>
      <c r="D15" s="100">
        <v>2579</v>
      </c>
      <c r="E15" s="100">
        <v>1367</v>
      </c>
      <c r="F15" s="100">
        <v>1441</v>
      </c>
      <c r="G15" s="100">
        <v>798</v>
      </c>
      <c r="H15" s="109">
        <v>877</v>
      </c>
    </row>
    <row r="16" spans="1:8" ht="16.5" customHeight="1">
      <c r="A16" s="128" t="s">
        <v>10</v>
      </c>
      <c r="B16" s="116">
        <v>2663</v>
      </c>
      <c r="C16" s="100">
        <v>2350</v>
      </c>
      <c r="D16" s="100">
        <v>2463</v>
      </c>
      <c r="E16" s="100">
        <v>1374</v>
      </c>
      <c r="F16" s="100">
        <v>1463</v>
      </c>
      <c r="G16" s="100">
        <v>761</v>
      </c>
      <c r="H16" s="109">
        <v>833</v>
      </c>
    </row>
    <row r="17" spans="1:8" ht="16.5" customHeight="1">
      <c r="A17" s="128" t="s">
        <v>11</v>
      </c>
      <c r="B17" s="116">
        <v>2731</v>
      </c>
      <c r="C17" s="100">
        <v>2383</v>
      </c>
      <c r="D17" s="100">
        <v>2543</v>
      </c>
      <c r="E17" s="100">
        <v>1380</v>
      </c>
      <c r="F17" s="100">
        <v>1451</v>
      </c>
      <c r="G17" s="100">
        <v>787</v>
      </c>
      <c r="H17" s="109">
        <v>841</v>
      </c>
    </row>
    <row r="18" spans="1:8" ht="16.5" customHeight="1">
      <c r="A18" s="143" t="s">
        <v>12</v>
      </c>
      <c r="B18" s="307">
        <v>2655</v>
      </c>
      <c r="C18" s="110">
        <v>2402</v>
      </c>
      <c r="D18" s="110">
        <v>2480</v>
      </c>
      <c r="E18" s="110">
        <v>1398</v>
      </c>
      <c r="F18" s="110">
        <v>1486</v>
      </c>
      <c r="G18" s="110">
        <v>707</v>
      </c>
      <c r="H18" s="311">
        <v>814</v>
      </c>
    </row>
    <row r="19" spans="1:8" ht="16.5" customHeight="1" thickBot="1">
      <c r="A19" s="362" t="s">
        <v>17</v>
      </c>
      <c r="B19" s="98">
        <v>2481</v>
      </c>
      <c r="C19" s="95">
        <v>2176</v>
      </c>
      <c r="D19" s="95">
        <v>2424</v>
      </c>
      <c r="E19" s="95">
        <v>1328</v>
      </c>
      <c r="F19" s="95">
        <v>1395</v>
      </c>
      <c r="G19" s="95">
        <v>724</v>
      </c>
      <c r="H19" s="357">
        <v>766</v>
      </c>
    </row>
    <row r="20" ht="16.5" customHeight="1">
      <c r="H20" s="119" t="s">
        <v>243</v>
      </c>
    </row>
    <row r="21" spans="1:6" ht="16.5" customHeight="1" thickBot="1">
      <c r="A21" s="28" t="s">
        <v>1027</v>
      </c>
      <c r="F21" s="119"/>
    </row>
    <row r="22" spans="1:5" ht="16.5" customHeight="1">
      <c r="A22" s="274" t="s">
        <v>27</v>
      </c>
      <c r="B22" s="273" t="s">
        <v>373</v>
      </c>
      <c r="C22" s="120" t="s">
        <v>374</v>
      </c>
      <c r="D22" s="120" t="s">
        <v>375</v>
      </c>
      <c r="E22" s="121" t="s">
        <v>376</v>
      </c>
    </row>
    <row r="23" spans="1:5" ht="16.5" customHeight="1">
      <c r="A23" s="128" t="s">
        <v>127</v>
      </c>
      <c r="B23" s="116">
        <v>1296</v>
      </c>
      <c r="C23" s="100">
        <v>20631</v>
      </c>
      <c r="D23" s="100">
        <v>675471386</v>
      </c>
      <c r="E23" s="109">
        <v>519616</v>
      </c>
    </row>
    <row r="24" spans="1:5" ht="16.5" customHeight="1">
      <c r="A24" s="128" t="s">
        <v>110</v>
      </c>
      <c r="B24" s="116">
        <v>1361</v>
      </c>
      <c r="C24" s="100">
        <v>22966</v>
      </c>
      <c r="D24" s="100">
        <v>673049131</v>
      </c>
      <c r="E24" s="109">
        <v>494525</v>
      </c>
    </row>
    <row r="25" spans="1:5" ht="16.5" customHeight="1">
      <c r="A25" s="128" t="s">
        <v>10</v>
      </c>
      <c r="B25" s="116">
        <v>1415</v>
      </c>
      <c r="C25" s="100">
        <v>25113</v>
      </c>
      <c r="D25" s="100">
        <v>683346802</v>
      </c>
      <c r="E25" s="109">
        <v>482930</v>
      </c>
    </row>
    <row r="26" spans="1:5" ht="16.5" customHeight="1">
      <c r="A26" s="128" t="s">
        <v>11</v>
      </c>
      <c r="B26" s="116">
        <v>1461</v>
      </c>
      <c r="C26" s="100">
        <v>27811</v>
      </c>
      <c r="D26" s="100">
        <v>790619952</v>
      </c>
      <c r="E26" s="109">
        <v>541149</v>
      </c>
    </row>
    <row r="27" spans="1:5" ht="16.5" customHeight="1">
      <c r="A27" s="143" t="s">
        <v>12</v>
      </c>
      <c r="B27" s="307">
        <v>1536</v>
      </c>
      <c r="C27" s="110">
        <v>29192</v>
      </c>
      <c r="D27" s="110">
        <v>780042951</v>
      </c>
      <c r="E27" s="311">
        <v>507840</v>
      </c>
    </row>
    <row r="28" spans="1:5" ht="16.5" customHeight="1" thickBot="1">
      <c r="A28" s="362" t="s">
        <v>17</v>
      </c>
      <c r="B28" s="98">
        <v>1576</v>
      </c>
      <c r="C28" s="95">
        <v>31237</v>
      </c>
      <c r="D28" s="95">
        <v>849998071</v>
      </c>
      <c r="E28" s="357">
        <v>540372</v>
      </c>
    </row>
    <row r="29" ht="16.5" customHeight="1">
      <c r="E29" s="28" t="s">
        <v>243</v>
      </c>
    </row>
    <row r="30" spans="1:6" ht="16.5" customHeight="1" thickBot="1">
      <c r="A30" s="82" t="s">
        <v>1028</v>
      </c>
      <c r="F30" s="119"/>
    </row>
    <row r="31" spans="1:7" ht="16.5" customHeight="1">
      <c r="A31" s="1233" t="s">
        <v>27</v>
      </c>
      <c r="B31" s="1235" t="s">
        <v>1066</v>
      </c>
      <c r="C31" s="1236"/>
      <c r="D31" s="1237"/>
      <c r="E31" s="1229" t="s">
        <v>1067</v>
      </c>
      <c r="F31" s="1229"/>
      <c r="G31" s="1230"/>
    </row>
    <row r="32" spans="1:7" ht="16.5" customHeight="1">
      <c r="A32" s="1234"/>
      <c r="B32" s="83" t="s">
        <v>102</v>
      </c>
      <c r="C32" s="167" t="s">
        <v>1068</v>
      </c>
      <c r="D32" s="251" t="s">
        <v>1069</v>
      </c>
      <c r="E32" s="272" t="s">
        <v>102</v>
      </c>
      <c r="F32" s="167" t="s">
        <v>301</v>
      </c>
      <c r="G32" s="122" t="s">
        <v>302</v>
      </c>
    </row>
    <row r="33" spans="1:7" ht="16.5" customHeight="1">
      <c r="A33" s="270" t="s">
        <v>126</v>
      </c>
      <c r="B33" s="85">
        <f>C33+D33</f>
        <v>1132</v>
      </c>
      <c r="C33" s="84">
        <v>899</v>
      </c>
      <c r="D33" s="163">
        <v>233</v>
      </c>
      <c r="E33" s="87">
        <f>F33+G33</f>
        <v>2928</v>
      </c>
      <c r="F33" s="84">
        <v>1559</v>
      </c>
      <c r="G33" s="123">
        <v>1369</v>
      </c>
    </row>
    <row r="34" spans="1:7" ht="16.5" customHeight="1">
      <c r="A34" s="271" t="s">
        <v>42</v>
      </c>
      <c r="B34" s="90">
        <f aca="true" t="shared" si="0" ref="B34:B39">C34+D34</f>
        <v>1196</v>
      </c>
      <c r="C34" s="88">
        <v>954</v>
      </c>
      <c r="D34" s="164">
        <v>242</v>
      </c>
      <c r="E34" s="92">
        <f aca="true" t="shared" si="1" ref="E34:E39">F34+G34</f>
        <v>3131</v>
      </c>
      <c r="F34" s="88">
        <v>1655</v>
      </c>
      <c r="G34" s="101">
        <v>1476</v>
      </c>
    </row>
    <row r="35" spans="1:7" ht="16.5" customHeight="1">
      <c r="A35" s="194" t="s">
        <v>127</v>
      </c>
      <c r="B35" s="90">
        <f t="shared" si="0"/>
        <v>1371</v>
      </c>
      <c r="C35" s="100">
        <v>1114</v>
      </c>
      <c r="D35" s="212">
        <v>257</v>
      </c>
      <c r="E35" s="92">
        <f t="shared" si="1"/>
        <v>2942</v>
      </c>
      <c r="F35" s="100">
        <v>1566</v>
      </c>
      <c r="G35" s="109">
        <v>1376</v>
      </c>
    </row>
    <row r="36" spans="1:7" ht="16.5" customHeight="1">
      <c r="A36" s="194" t="s">
        <v>110</v>
      </c>
      <c r="B36" s="90">
        <f t="shared" si="0"/>
        <v>1475</v>
      </c>
      <c r="C36" s="100">
        <v>1217</v>
      </c>
      <c r="D36" s="212">
        <v>258</v>
      </c>
      <c r="E36" s="92">
        <f t="shared" si="1"/>
        <v>2517</v>
      </c>
      <c r="F36" s="100">
        <v>1254</v>
      </c>
      <c r="G36" s="109">
        <v>1263</v>
      </c>
    </row>
    <row r="37" spans="1:7" ht="16.5" customHeight="1">
      <c r="A37" s="194" t="s">
        <v>10</v>
      </c>
      <c r="B37" s="90">
        <f t="shared" si="0"/>
        <v>1559</v>
      </c>
      <c r="C37" s="100">
        <v>1258</v>
      </c>
      <c r="D37" s="212">
        <v>301</v>
      </c>
      <c r="E37" s="92">
        <f t="shared" si="1"/>
        <v>2047</v>
      </c>
      <c r="F37" s="100">
        <v>981</v>
      </c>
      <c r="G37" s="109">
        <v>1066</v>
      </c>
    </row>
    <row r="38" spans="1:7" ht="16.5" customHeight="1">
      <c r="A38" s="194" t="s">
        <v>11</v>
      </c>
      <c r="B38" s="90">
        <f t="shared" si="0"/>
        <v>1695</v>
      </c>
      <c r="C38" s="100">
        <v>1351</v>
      </c>
      <c r="D38" s="212">
        <v>344</v>
      </c>
      <c r="E38" s="92">
        <f t="shared" si="1"/>
        <v>2156</v>
      </c>
      <c r="F38" s="100">
        <v>870</v>
      </c>
      <c r="G38" s="109">
        <v>1286</v>
      </c>
    </row>
    <row r="39" spans="1:7" ht="16.5" customHeight="1">
      <c r="A39" s="195" t="s">
        <v>12</v>
      </c>
      <c r="B39" s="250">
        <f t="shared" si="0"/>
        <v>1912</v>
      </c>
      <c r="C39" s="110">
        <v>1561</v>
      </c>
      <c r="D39" s="213">
        <v>351</v>
      </c>
      <c r="E39" s="94">
        <f t="shared" si="1"/>
        <v>1810</v>
      </c>
      <c r="F39" s="110">
        <v>689</v>
      </c>
      <c r="G39" s="311">
        <v>1121</v>
      </c>
    </row>
    <row r="40" spans="1:7" ht="16.5" customHeight="1" thickBot="1">
      <c r="A40" s="375" t="s">
        <v>17</v>
      </c>
      <c r="B40" s="97">
        <f>C40+D40</f>
        <v>2040</v>
      </c>
      <c r="C40" s="95">
        <v>1655</v>
      </c>
      <c r="D40" s="165">
        <v>385</v>
      </c>
      <c r="E40" s="98">
        <f>F40+G40</f>
        <v>1274</v>
      </c>
      <c r="F40" s="95">
        <v>556</v>
      </c>
      <c r="G40" s="357">
        <v>718</v>
      </c>
    </row>
    <row r="41" ht="16.5" customHeight="1">
      <c r="G41" s="28" t="s">
        <v>172</v>
      </c>
    </row>
    <row r="42" ht="16.5" customHeight="1" thickBot="1">
      <c r="A42" s="28" t="s">
        <v>1029</v>
      </c>
    </row>
    <row r="43" spans="1:3" ht="16.5" customHeight="1">
      <c r="A43" s="325" t="s">
        <v>27</v>
      </c>
      <c r="B43" s="404" t="s">
        <v>303</v>
      </c>
      <c r="C43" s="233" t="s">
        <v>304</v>
      </c>
    </row>
    <row r="44" spans="1:3" ht="16.5" customHeight="1">
      <c r="A44" s="407" t="s">
        <v>126</v>
      </c>
      <c r="B44" s="405">
        <v>357</v>
      </c>
      <c r="C44" s="124">
        <v>346</v>
      </c>
    </row>
    <row r="45" spans="1:3" ht="16.5" customHeight="1">
      <c r="A45" s="408" t="s">
        <v>42</v>
      </c>
      <c r="B45" s="406">
        <v>370</v>
      </c>
      <c r="C45" s="125">
        <v>363</v>
      </c>
    </row>
    <row r="46" spans="1:3" ht="16.5" customHeight="1">
      <c r="A46" s="29" t="s">
        <v>127</v>
      </c>
      <c r="B46" s="190">
        <v>374</v>
      </c>
      <c r="C46" s="108">
        <v>366</v>
      </c>
    </row>
    <row r="47" spans="1:3" ht="16.5" customHeight="1">
      <c r="A47" s="29" t="s">
        <v>110</v>
      </c>
      <c r="B47" s="190">
        <v>388</v>
      </c>
      <c r="C47" s="108">
        <v>363</v>
      </c>
    </row>
    <row r="48" spans="1:3" ht="16.5" customHeight="1">
      <c r="A48" s="29" t="s">
        <v>10</v>
      </c>
      <c r="B48" s="190">
        <v>382</v>
      </c>
      <c r="C48" s="108">
        <v>375</v>
      </c>
    </row>
    <row r="49" spans="1:3" ht="16.5" customHeight="1">
      <c r="A49" s="29" t="s">
        <v>11</v>
      </c>
      <c r="B49" s="190">
        <v>385</v>
      </c>
      <c r="C49" s="108">
        <v>358</v>
      </c>
    </row>
    <row r="50" spans="1:3" ht="16.5" customHeight="1">
      <c r="A50" s="74" t="s">
        <v>12</v>
      </c>
      <c r="B50" s="292">
        <v>391</v>
      </c>
      <c r="C50" s="294">
        <v>366</v>
      </c>
    </row>
    <row r="51" spans="1:3" ht="16.5" customHeight="1" thickBot="1">
      <c r="A51" s="341" t="s">
        <v>17</v>
      </c>
      <c r="B51" s="363">
        <v>382</v>
      </c>
      <c r="C51" s="365">
        <v>360</v>
      </c>
    </row>
    <row r="52" ht="16.5" customHeight="1">
      <c r="C52" s="28" t="s">
        <v>243</v>
      </c>
    </row>
  </sheetData>
  <mergeCells count="8">
    <mergeCell ref="A31:A32"/>
    <mergeCell ref="B31:D31"/>
    <mergeCell ref="E31:G31"/>
    <mergeCell ref="A2:A3"/>
    <mergeCell ref="B2:C2"/>
    <mergeCell ref="D2:D3"/>
    <mergeCell ref="E2:E3"/>
    <mergeCell ref="F2:F3"/>
  </mergeCells>
  <printOptions/>
  <pageMargins left="0.5905511811023623" right="0.5905511811023623" top="0.7874015748031497" bottom="0.7874015748031497" header="0.5118110236220472" footer="0.5118110236220472"/>
  <pageSetup horizontalDpi="300" verticalDpi="300" orientation="portrait" paperSize="9" scale="92"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H56"/>
  <sheetViews>
    <sheetView showGridLines="0" workbookViewId="0" topLeftCell="A1">
      <selection activeCell="I1" sqref="I1"/>
    </sheetView>
  </sheetViews>
  <sheetFormatPr defaultColWidth="8.796875" defaultRowHeight="18" customHeight="1"/>
  <cols>
    <col min="1" max="1" width="12.5" style="278" customWidth="1"/>
    <col min="2" max="8" width="10.59765625" style="278" customWidth="1"/>
    <col min="9" max="16384" width="12.5" style="278" customWidth="1"/>
  </cols>
  <sheetData>
    <row r="1" spans="1:8" ht="18" customHeight="1" thickBot="1">
      <c r="A1" s="28" t="s">
        <v>1032</v>
      </c>
      <c r="B1" s="28"/>
      <c r="C1" s="28"/>
      <c r="D1" s="28"/>
      <c r="E1" s="28"/>
      <c r="F1" s="119"/>
      <c r="G1" s="28"/>
      <c r="H1" s="119" t="s">
        <v>208</v>
      </c>
    </row>
    <row r="2" spans="1:8" ht="18" customHeight="1">
      <c r="A2" s="13" t="s">
        <v>27</v>
      </c>
      <c r="B2" s="11" t="s">
        <v>209</v>
      </c>
      <c r="C2" s="326" t="s">
        <v>210</v>
      </c>
      <c r="D2" s="177" t="s">
        <v>211</v>
      </c>
      <c r="E2" s="177" t="s">
        <v>212</v>
      </c>
      <c r="F2" s="177" t="s">
        <v>213</v>
      </c>
      <c r="G2" s="326" t="s">
        <v>214</v>
      </c>
      <c r="H2" s="374" t="s">
        <v>102</v>
      </c>
    </row>
    <row r="3" spans="1:8" ht="18" customHeight="1">
      <c r="A3" s="29" t="s">
        <v>42</v>
      </c>
      <c r="B3" s="266">
        <v>2748</v>
      </c>
      <c r="C3" s="107">
        <v>12</v>
      </c>
      <c r="D3" s="39">
        <v>2960</v>
      </c>
      <c r="E3" s="39">
        <v>184</v>
      </c>
      <c r="F3" s="39">
        <v>146</v>
      </c>
      <c r="G3" s="107">
        <v>1146</v>
      </c>
      <c r="H3" s="33">
        <f>SUM(B3:G3)</f>
        <v>7196</v>
      </c>
    </row>
    <row r="4" spans="1:8" ht="18" customHeight="1">
      <c r="A4" s="29" t="s">
        <v>127</v>
      </c>
      <c r="B4" s="190">
        <v>2735</v>
      </c>
      <c r="C4" s="39">
        <v>12</v>
      </c>
      <c r="D4" s="39">
        <v>3156</v>
      </c>
      <c r="E4" s="39">
        <v>154</v>
      </c>
      <c r="F4" s="39">
        <v>140</v>
      </c>
      <c r="G4" s="107">
        <v>1114</v>
      </c>
      <c r="H4" s="33">
        <f>SUM(B4:G4)</f>
        <v>7311</v>
      </c>
    </row>
    <row r="5" spans="1:8" ht="18" customHeight="1">
      <c r="A5" s="29" t="s">
        <v>110</v>
      </c>
      <c r="B5" s="190">
        <v>2692</v>
      </c>
      <c r="C5" s="39">
        <v>11</v>
      </c>
      <c r="D5" s="39">
        <v>3326</v>
      </c>
      <c r="E5" s="39">
        <v>159</v>
      </c>
      <c r="F5" s="39">
        <v>135</v>
      </c>
      <c r="G5" s="107">
        <v>1051</v>
      </c>
      <c r="H5" s="33">
        <f>SUM(B5:G5)</f>
        <v>7374</v>
      </c>
    </row>
    <row r="6" spans="1:8" ht="18" customHeight="1">
      <c r="A6" s="29" t="s">
        <v>10</v>
      </c>
      <c r="B6" s="190">
        <v>2612</v>
      </c>
      <c r="C6" s="39">
        <v>12</v>
      </c>
      <c r="D6" s="39">
        <v>3437</v>
      </c>
      <c r="E6" s="39">
        <v>165</v>
      </c>
      <c r="F6" s="39">
        <v>130</v>
      </c>
      <c r="G6" s="107">
        <v>1004</v>
      </c>
      <c r="H6" s="33">
        <f>SUM(B6:G6)</f>
        <v>7360</v>
      </c>
    </row>
    <row r="7" spans="1:8" ht="18" customHeight="1">
      <c r="A7" s="29" t="s">
        <v>11</v>
      </c>
      <c r="B7" s="190">
        <v>2400</v>
      </c>
      <c r="C7" s="39">
        <v>12</v>
      </c>
      <c r="D7" s="39">
        <v>3592</v>
      </c>
      <c r="E7" s="39">
        <v>169</v>
      </c>
      <c r="F7" s="39">
        <v>130</v>
      </c>
      <c r="G7" s="107">
        <v>943</v>
      </c>
      <c r="H7" s="33">
        <f>SUM(B7:G7)</f>
        <v>7246</v>
      </c>
    </row>
    <row r="8" spans="1:8" ht="18" customHeight="1">
      <c r="A8" s="74" t="s">
        <v>12</v>
      </c>
      <c r="B8" s="292">
        <v>2599</v>
      </c>
      <c r="C8" s="299">
        <v>11</v>
      </c>
      <c r="D8" s="299">
        <v>3678</v>
      </c>
      <c r="E8" s="299">
        <v>182</v>
      </c>
      <c r="F8" s="299">
        <v>137</v>
      </c>
      <c r="G8" s="300">
        <v>844</v>
      </c>
      <c r="H8" s="285">
        <v>7411</v>
      </c>
    </row>
    <row r="9" spans="1:8" ht="18" customHeight="1" thickBot="1">
      <c r="A9" s="341" t="s">
        <v>17</v>
      </c>
      <c r="B9" s="363">
        <v>2520</v>
      </c>
      <c r="C9" s="372">
        <v>11</v>
      </c>
      <c r="D9" s="372">
        <v>3791</v>
      </c>
      <c r="E9" s="372">
        <v>193</v>
      </c>
      <c r="F9" s="372">
        <v>142</v>
      </c>
      <c r="G9" s="373">
        <v>795</v>
      </c>
      <c r="H9" s="342">
        <v>7452</v>
      </c>
    </row>
    <row r="10" spans="1:8" ht="18" customHeight="1">
      <c r="A10" s="28"/>
      <c r="B10" s="28"/>
      <c r="C10" s="28"/>
      <c r="D10" s="28"/>
      <c r="E10" s="119" t="s">
        <v>1105</v>
      </c>
      <c r="F10" s="848" t="s">
        <v>565</v>
      </c>
      <c r="G10" s="847"/>
      <c r="H10" s="506"/>
    </row>
    <row r="11" spans="1:8" ht="18" customHeight="1">
      <c r="A11" s="28"/>
      <c r="B11" s="28"/>
      <c r="C11" s="28"/>
      <c r="D11" s="28"/>
      <c r="E11" s="28"/>
      <c r="F11" s="28"/>
      <c r="G11" s="28"/>
      <c r="H11" s="28"/>
    </row>
    <row r="12" spans="1:4" ht="18" customHeight="1" thickBot="1">
      <c r="A12" s="1" t="s">
        <v>1033</v>
      </c>
      <c r="B12" s="1"/>
      <c r="C12" s="1"/>
      <c r="D12" s="409" t="s">
        <v>855</v>
      </c>
    </row>
    <row r="13" spans="1:4" ht="15.75" customHeight="1">
      <c r="A13" s="1296" t="s">
        <v>305</v>
      </c>
      <c r="B13" s="1136"/>
      <c r="C13" s="1136"/>
      <c r="D13" s="1123"/>
    </row>
    <row r="14" spans="1:4" ht="15.75" customHeight="1">
      <c r="A14" s="4" t="s">
        <v>859</v>
      </c>
      <c r="B14" s="6"/>
      <c r="C14" s="6"/>
      <c r="D14" s="410" t="s">
        <v>440</v>
      </c>
    </row>
    <row r="15" spans="1:4" ht="15.75" customHeight="1">
      <c r="A15" s="2" t="s">
        <v>306</v>
      </c>
      <c r="B15" s="7"/>
      <c r="C15" s="7"/>
      <c r="D15" s="411"/>
    </row>
    <row r="16" spans="1:4" ht="15.75" customHeight="1">
      <c r="A16" s="2" t="s">
        <v>856</v>
      </c>
      <c r="B16" s="7"/>
      <c r="C16" s="7"/>
      <c r="D16" s="412" t="s">
        <v>441</v>
      </c>
    </row>
    <row r="17" spans="1:4" ht="15.75" customHeight="1">
      <c r="A17" s="2" t="s">
        <v>857</v>
      </c>
      <c r="B17" s="7"/>
      <c r="C17" s="7"/>
      <c r="D17" s="412" t="s">
        <v>442</v>
      </c>
    </row>
    <row r="18" spans="1:4" ht="15.75" customHeight="1" thickBot="1">
      <c r="A18" s="3" t="s">
        <v>858</v>
      </c>
      <c r="B18" s="8"/>
      <c r="C18" s="8"/>
      <c r="D18" s="413" t="s">
        <v>443</v>
      </c>
    </row>
    <row r="19" ht="15.75" customHeight="1">
      <c r="D19" s="878" t="s">
        <v>307</v>
      </c>
    </row>
    <row r="20" ht="15.75" customHeight="1">
      <c r="D20" s="878"/>
    </row>
    <row r="21" spans="1:4" ht="15.75" customHeight="1" thickBot="1">
      <c r="A21" s="1"/>
      <c r="B21" s="1"/>
      <c r="C21" s="1"/>
      <c r="D21" s="409" t="s">
        <v>855</v>
      </c>
    </row>
    <row r="22" spans="1:4" ht="15.75" customHeight="1">
      <c r="A22" s="1296" t="s">
        <v>308</v>
      </c>
      <c r="B22" s="1136"/>
      <c r="C22" s="1136"/>
      <c r="D22" s="1123"/>
    </row>
    <row r="23" spans="1:4" ht="15.75" customHeight="1">
      <c r="A23" s="1299" t="s">
        <v>377</v>
      </c>
      <c r="B23" s="1300"/>
      <c r="C23" s="1300"/>
      <c r="D23" s="410" t="s">
        <v>227</v>
      </c>
    </row>
    <row r="24" spans="1:4" ht="15.75" customHeight="1">
      <c r="A24" s="1294" t="s">
        <v>378</v>
      </c>
      <c r="B24" s="1301"/>
      <c r="C24" s="1301"/>
      <c r="D24" s="412" t="s">
        <v>228</v>
      </c>
    </row>
    <row r="25" spans="1:4" ht="15.75" customHeight="1">
      <c r="A25" s="1294" t="s">
        <v>379</v>
      </c>
      <c r="B25" s="1301"/>
      <c r="C25" s="1301"/>
      <c r="D25" s="412"/>
    </row>
    <row r="26" spans="1:4" ht="15.75" customHeight="1">
      <c r="A26" s="1294" t="s">
        <v>380</v>
      </c>
      <c r="B26" s="1295"/>
      <c r="C26" s="1295"/>
      <c r="D26" s="412" t="s">
        <v>229</v>
      </c>
    </row>
    <row r="27" spans="1:4" ht="15.75" customHeight="1">
      <c r="A27" s="1294" t="s">
        <v>381</v>
      </c>
      <c r="B27" s="1295"/>
      <c r="C27" s="1295"/>
      <c r="D27" s="412" t="s">
        <v>230</v>
      </c>
    </row>
    <row r="28" spans="1:4" ht="15.75" customHeight="1">
      <c r="A28" s="1294" t="s">
        <v>382</v>
      </c>
      <c r="B28" s="1295"/>
      <c r="C28" s="1295"/>
      <c r="D28" s="412" t="s">
        <v>231</v>
      </c>
    </row>
    <row r="29" spans="1:4" ht="15.75" customHeight="1">
      <c r="A29" s="1294" t="s">
        <v>383</v>
      </c>
      <c r="B29" s="1295"/>
      <c r="C29" s="1295"/>
      <c r="D29" s="412" t="s">
        <v>232</v>
      </c>
    </row>
    <row r="30" spans="1:4" ht="15.75" customHeight="1">
      <c r="A30" s="1294" t="s">
        <v>384</v>
      </c>
      <c r="B30" s="1295"/>
      <c r="C30" s="1295"/>
      <c r="D30" s="412" t="s">
        <v>233</v>
      </c>
    </row>
    <row r="31" spans="1:4" ht="15.75" customHeight="1" thickBot="1">
      <c r="A31" s="1297" t="s">
        <v>385</v>
      </c>
      <c r="B31" s="1298"/>
      <c r="C31" s="1298"/>
      <c r="D31" s="413" t="s">
        <v>234</v>
      </c>
    </row>
    <row r="32" ht="18" customHeight="1">
      <c r="D32" s="878" t="s">
        <v>309</v>
      </c>
    </row>
    <row r="33" ht="18" customHeight="1">
      <c r="D33" s="878"/>
    </row>
    <row r="34" spans="1:7" ht="15.75" customHeight="1" thickBot="1">
      <c r="A34" s="1" t="s">
        <v>1034</v>
      </c>
      <c r="B34" s="1"/>
      <c r="C34" s="1"/>
      <c r="D34" s="1"/>
      <c r="E34" s="1"/>
      <c r="F34" s="409" t="s">
        <v>310</v>
      </c>
      <c r="G34" s="279"/>
    </row>
    <row r="35" spans="1:7" ht="15.75" customHeight="1">
      <c r="A35" s="427" t="s">
        <v>258</v>
      </c>
      <c r="B35" s="428" t="s">
        <v>386</v>
      </c>
      <c r="C35" s="429" t="s">
        <v>387</v>
      </c>
      <c r="D35" s="429" t="s">
        <v>388</v>
      </c>
      <c r="E35" s="429" t="s">
        <v>389</v>
      </c>
      <c r="F35" s="432" t="s">
        <v>311</v>
      </c>
      <c r="G35" s="26"/>
    </row>
    <row r="36" spans="1:7" ht="15.75" customHeight="1">
      <c r="A36" s="423" t="s">
        <v>42</v>
      </c>
      <c r="B36" s="424">
        <v>3</v>
      </c>
      <c r="C36" s="425">
        <v>3</v>
      </c>
      <c r="D36" s="425">
        <v>0</v>
      </c>
      <c r="E36" s="425">
        <v>0</v>
      </c>
      <c r="F36" s="431">
        <v>10663</v>
      </c>
      <c r="G36" s="5"/>
    </row>
    <row r="37" spans="1:7" ht="15.75" customHeight="1">
      <c r="A37" s="420" t="s">
        <v>127</v>
      </c>
      <c r="B37" s="417">
        <v>3</v>
      </c>
      <c r="C37" s="24">
        <v>2</v>
      </c>
      <c r="D37" s="24">
        <v>0</v>
      </c>
      <c r="E37" s="24">
        <v>1</v>
      </c>
      <c r="F37" s="25">
        <v>126</v>
      </c>
      <c r="G37" s="5"/>
    </row>
    <row r="38" spans="1:7" ht="15.75" customHeight="1">
      <c r="A38" s="420" t="s">
        <v>110</v>
      </c>
      <c r="B38" s="417">
        <v>4</v>
      </c>
      <c r="C38" s="24">
        <v>3</v>
      </c>
      <c r="D38" s="24">
        <v>0</v>
      </c>
      <c r="E38" s="24">
        <v>1</v>
      </c>
      <c r="F38" s="25">
        <v>10284</v>
      </c>
      <c r="G38" s="5"/>
    </row>
    <row r="39" spans="1:7" ht="15.75" customHeight="1">
      <c r="A39" s="420" t="s">
        <v>10</v>
      </c>
      <c r="B39" s="417">
        <v>5</v>
      </c>
      <c r="C39" s="24">
        <v>4</v>
      </c>
      <c r="D39" s="24">
        <v>0</v>
      </c>
      <c r="E39" s="24">
        <v>1</v>
      </c>
      <c r="F39" s="25">
        <v>29241</v>
      </c>
      <c r="G39" s="5"/>
    </row>
    <row r="40" spans="1:7" ht="15.75" customHeight="1">
      <c r="A40" s="420" t="s">
        <v>11</v>
      </c>
      <c r="B40" s="417">
        <v>3</v>
      </c>
      <c r="C40" s="24">
        <v>0</v>
      </c>
      <c r="D40" s="24">
        <v>0</v>
      </c>
      <c r="E40" s="24">
        <v>3</v>
      </c>
      <c r="F40" s="25">
        <v>813</v>
      </c>
      <c r="G40" s="5"/>
    </row>
    <row r="41" spans="1:7" ht="15.75" customHeight="1">
      <c r="A41" s="421" t="s">
        <v>12</v>
      </c>
      <c r="B41" s="417">
        <v>5</v>
      </c>
      <c r="C41" s="24">
        <v>3</v>
      </c>
      <c r="D41" s="24">
        <v>0</v>
      </c>
      <c r="E41" s="24">
        <v>2</v>
      </c>
      <c r="F41" s="25">
        <v>871</v>
      </c>
      <c r="G41" s="5"/>
    </row>
    <row r="42" spans="1:7" ht="15.75" customHeight="1">
      <c r="A42" s="421" t="s">
        <v>17</v>
      </c>
      <c r="B42" s="418">
        <v>5</v>
      </c>
      <c r="C42" s="312">
        <v>3</v>
      </c>
      <c r="D42" s="312">
        <v>2</v>
      </c>
      <c r="E42" s="312">
        <v>0</v>
      </c>
      <c r="F42" s="313">
        <v>3710</v>
      </c>
      <c r="G42" s="5"/>
    </row>
    <row r="43" spans="1:7" ht="15.75" customHeight="1" thickBot="1">
      <c r="A43" s="422" t="s">
        <v>850</v>
      </c>
      <c r="B43" s="419">
        <v>2</v>
      </c>
      <c r="C43" s="414">
        <v>2</v>
      </c>
      <c r="D43" s="414">
        <v>0</v>
      </c>
      <c r="E43" s="414">
        <v>0</v>
      </c>
      <c r="F43" s="415">
        <v>5115</v>
      </c>
      <c r="G43" s="5"/>
    </row>
    <row r="44" spans="6:7" ht="18" customHeight="1">
      <c r="F44" s="878" t="s">
        <v>312</v>
      </c>
      <c r="G44" s="279"/>
    </row>
    <row r="45" spans="6:7" ht="18" customHeight="1">
      <c r="F45" s="878"/>
      <c r="G45" s="279"/>
    </row>
    <row r="46" spans="1:8" ht="18" customHeight="1" thickBot="1">
      <c r="A46" s="1" t="s">
        <v>1035</v>
      </c>
      <c r="B46" s="1"/>
      <c r="C46" s="1"/>
      <c r="D46" s="1"/>
      <c r="E46" s="1"/>
      <c r="F46" s="279"/>
      <c r="G46" s="279"/>
      <c r="H46" s="279" t="s">
        <v>390</v>
      </c>
    </row>
    <row r="47" spans="1:8" ht="18" customHeight="1">
      <c r="A47" s="427" t="s">
        <v>27</v>
      </c>
      <c r="B47" s="428" t="s">
        <v>313</v>
      </c>
      <c r="C47" s="429" t="s">
        <v>314</v>
      </c>
      <c r="D47" s="429" t="s">
        <v>315</v>
      </c>
      <c r="E47" s="429" t="s">
        <v>316</v>
      </c>
      <c r="F47" s="429" t="s">
        <v>317</v>
      </c>
      <c r="G47" s="429" t="s">
        <v>16</v>
      </c>
      <c r="H47" s="430" t="s">
        <v>102</v>
      </c>
    </row>
    <row r="48" spans="1:8" ht="18" customHeight="1">
      <c r="A48" s="423" t="s">
        <v>42</v>
      </c>
      <c r="B48" s="424">
        <v>104</v>
      </c>
      <c r="C48" s="425">
        <v>37</v>
      </c>
      <c r="D48" s="425">
        <v>0</v>
      </c>
      <c r="E48" s="425">
        <v>1</v>
      </c>
      <c r="F48" s="425">
        <v>17</v>
      </c>
      <c r="G48" s="425">
        <v>10</v>
      </c>
      <c r="H48" s="426">
        <v>169</v>
      </c>
    </row>
    <row r="49" spans="1:8" ht="18" customHeight="1">
      <c r="A49" s="420" t="s">
        <v>127</v>
      </c>
      <c r="B49" s="417">
        <v>109</v>
      </c>
      <c r="C49" s="24">
        <v>35</v>
      </c>
      <c r="D49" s="24">
        <v>1</v>
      </c>
      <c r="E49" s="24">
        <v>2</v>
      </c>
      <c r="F49" s="24">
        <v>19</v>
      </c>
      <c r="G49" s="24">
        <v>20</v>
      </c>
      <c r="H49" s="27">
        <v>186</v>
      </c>
    </row>
    <row r="50" spans="1:8" ht="18" customHeight="1">
      <c r="A50" s="420" t="s">
        <v>110</v>
      </c>
      <c r="B50" s="417">
        <v>128</v>
      </c>
      <c r="C50" s="24">
        <v>24</v>
      </c>
      <c r="D50" s="24">
        <v>4</v>
      </c>
      <c r="E50" s="24">
        <v>2</v>
      </c>
      <c r="F50" s="24">
        <v>26</v>
      </c>
      <c r="G50" s="24">
        <v>32</v>
      </c>
      <c r="H50" s="27">
        <v>216</v>
      </c>
    </row>
    <row r="51" spans="1:8" ht="18" customHeight="1">
      <c r="A51" s="420" t="s">
        <v>10</v>
      </c>
      <c r="B51" s="417">
        <v>126</v>
      </c>
      <c r="C51" s="24">
        <v>30</v>
      </c>
      <c r="D51" s="24">
        <v>6</v>
      </c>
      <c r="E51" s="24">
        <v>2</v>
      </c>
      <c r="F51" s="24">
        <v>21</v>
      </c>
      <c r="G51" s="24">
        <v>23</v>
      </c>
      <c r="H51" s="27">
        <v>208</v>
      </c>
    </row>
    <row r="52" spans="1:8" ht="18" customHeight="1">
      <c r="A52" s="420" t="s">
        <v>11</v>
      </c>
      <c r="B52" s="417">
        <v>109</v>
      </c>
      <c r="C52" s="24">
        <v>27</v>
      </c>
      <c r="D52" s="24">
        <v>2</v>
      </c>
      <c r="E52" s="24">
        <v>0</v>
      </c>
      <c r="F52" s="24">
        <v>23</v>
      </c>
      <c r="G52" s="24">
        <v>33</v>
      </c>
      <c r="H52" s="27">
        <v>194</v>
      </c>
    </row>
    <row r="53" spans="1:8" ht="18" customHeight="1">
      <c r="A53" s="421" t="s">
        <v>12</v>
      </c>
      <c r="B53" s="417">
        <v>113</v>
      </c>
      <c r="C53" s="24">
        <v>27</v>
      </c>
      <c r="D53" s="24">
        <v>2</v>
      </c>
      <c r="E53" s="24">
        <v>1</v>
      </c>
      <c r="F53" s="24">
        <v>26</v>
      </c>
      <c r="G53" s="24">
        <v>28</v>
      </c>
      <c r="H53" s="27">
        <v>197</v>
      </c>
    </row>
    <row r="54" spans="1:8" ht="18" customHeight="1">
      <c r="A54" s="421" t="s">
        <v>17</v>
      </c>
      <c r="B54" s="418">
        <v>125</v>
      </c>
      <c r="C54" s="312">
        <v>25</v>
      </c>
      <c r="D54" s="312">
        <v>3</v>
      </c>
      <c r="E54" s="312">
        <v>1</v>
      </c>
      <c r="F54" s="312">
        <v>25</v>
      </c>
      <c r="G54" s="312">
        <v>24</v>
      </c>
      <c r="H54" s="314">
        <v>203</v>
      </c>
    </row>
    <row r="55" spans="1:8" ht="18" customHeight="1" thickBot="1">
      <c r="A55" s="422" t="s">
        <v>850</v>
      </c>
      <c r="B55" s="419">
        <v>118</v>
      </c>
      <c r="C55" s="414">
        <v>27</v>
      </c>
      <c r="D55" s="414">
        <v>0</v>
      </c>
      <c r="E55" s="414">
        <v>3</v>
      </c>
      <c r="F55" s="414">
        <v>18</v>
      </c>
      <c r="G55" s="414">
        <v>44</v>
      </c>
      <c r="H55" s="416">
        <f>SUM(B55:G55)</f>
        <v>210</v>
      </c>
    </row>
    <row r="56" spans="6:8" ht="18" customHeight="1">
      <c r="F56" s="279"/>
      <c r="G56" s="279"/>
      <c r="H56" s="878" t="s">
        <v>312</v>
      </c>
    </row>
  </sheetData>
  <mergeCells count="11">
    <mergeCell ref="A31:C31"/>
    <mergeCell ref="A23:C23"/>
    <mergeCell ref="A25:C25"/>
    <mergeCell ref="A24:C24"/>
    <mergeCell ref="A26:C26"/>
    <mergeCell ref="A27:C27"/>
    <mergeCell ref="A28:C28"/>
    <mergeCell ref="A29:C29"/>
    <mergeCell ref="A13:D13"/>
    <mergeCell ref="A22:D22"/>
    <mergeCell ref="A30:C30"/>
  </mergeCells>
  <printOptions/>
  <pageMargins left="0.5905511811023623" right="0.5905511811023623" top="0.7874015748031497" bottom="0.7874015748031497" header="0.5118110236220472" footer="0.5118110236220472"/>
  <pageSetup horizontalDpi="300" verticalDpi="300" orientation="portrait" paperSize="9" r:id="rId1"/>
  <headerFooter alignWithMargins="0">
    <oddFooter>&amp;C&amp;P</oddFooter>
  </headerFooter>
  <rowBreaks count="1" manualBreakCount="1">
    <brk id="44" max="255" man="1"/>
  </rowBreaks>
</worksheet>
</file>

<file path=xl/worksheets/sheet14.xml><?xml version="1.0" encoding="utf-8"?>
<worksheet xmlns="http://schemas.openxmlformats.org/spreadsheetml/2006/main" xmlns:r="http://schemas.openxmlformats.org/officeDocument/2006/relationships">
  <dimension ref="A1:N50"/>
  <sheetViews>
    <sheetView showGridLines="0" workbookViewId="0" topLeftCell="A1">
      <selection activeCell="L1" sqref="L1"/>
    </sheetView>
  </sheetViews>
  <sheetFormatPr defaultColWidth="8.796875" defaultRowHeight="15" customHeight="1"/>
  <cols>
    <col min="1" max="1" width="9.59765625" style="28" customWidth="1"/>
    <col min="2" max="11" width="6.59765625" style="28" customWidth="1"/>
    <col min="12" max="14" width="6.09765625" style="28" customWidth="1"/>
    <col min="15" max="16384" width="11.5" style="28" customWidth="1"/>
  </cols>
  <sheetData>
    <row r="1" spans="1:11" ht="15" customHeight="1" thickBot="1">
      <c r="A1" s="28" t="s">
        <v>1037</v>
      </c>
      <c r="K1" s="119" t="s">
        <v>860</v>
      </c>
    </row>
    <row r="2" spans="1:11" ht="15" customHeight="1">
      <c r="A2" s="1319" t="s">
        <v>318</v>
      </c>
      <c r="B2" s="1228" t="s">
        <v>319</v>
      </c>
      <c r="C2" s="1229"/>
      <c r="D2" s="1229"/>
      <c r="E2" s="1229"/>
      <c r="F2" s="1229"/>
      <c r="G2" s="1229"/>
      <c r="H2" s="1238"/>
      <c r="I2" s="1321" t="s">
        <v>391</v>
      </c>
      <c r="J2" s="1288" t="s">
        <v>392</v>
      </c>
      <c r="K2" s="1306" t="s">
        <v>393</v>
      </c>
    </row>
    <row r="3" spans="1:11" ht="15" customHeight="1" thickBot="1">
      <c r="A3" s="1323"/>
      <c r="B3" s="433" t="s">
        <v>320</v>
      </c>
      <c r="C3" s="435" t="s">
        <v>321</v>
      </c>
      <c r="D3" s="435" t="s">
        <v>322</v>
      </c>
      <c r="E3" s="435" t="s">
        <v>323</v>
      </c>
      <c r="F3" s="435" t="s">
        <v>324</v>
      </c>
      <c r="G3" s="436" t="s">
        <v>325</v>
      </c>
      <c r="H3" s="434" t="s">
        <v>102</v>
      </c>
      <c r="I3" s="1324"/>
      <c r="J3" s="1325"/>
      <c r="K3" s="1307"/>
    </row>
    <row r="4" spans="1:11" ht="15" customHeight="1">
      <c r="A4" s="438" t="s">
        <v>326</v>
      </c>
      <c r="B4" s="439">
        <v>20</v>
      </c>
      <c r="C4" s="440">
        <v>28</v>
      </c>
      <c r="D4" s="440">
        <v>20</v>
      </c>
      <c r="E4" s="440">
        <v>27</v>
      </c>
      <c r="F4" s="441">
        <v>36</v>
      </c>
      <c r="G4" s="442">
        <v>35</v>
      </c>
      <c r="H4" s="443">
        <f>SUM(B4:G4)</f>
        <v>166</v>
      </c>
      <c r="I4" s="444">
        <v>7</v>
      </c>
      <c r="J4" s="445">
        <v>14</v>
      </c>
      <c r="K4" s="446">
        <v>3</v>
      </c>
    </row>
    <row r="5" spans="1:11" ht="15" customHeight="1">
      <c r="A5" s="179" t="s">
        <v>729</v>
      </c>
      <c r="B5" s="447">
        <v>3</v>
      </c>
      <c r="C5" s="448">
        <v>3</v>
      </c>
      <c r="D5" s="448">
        <v>2</v>
      </c>
      <c r="E5" s="448">
        <v>1</v>
      </c>
      <c r="F5" s="449">
        <v>0</v>
      </c>
      <c r="G5" s="450">
        <v>0</v>
      </c>
      <c r="H5" s="451">
        <f>SUM(B5:G5)</f>
        <v>9</v>
      </c>
      <c r="I5" s="452">
        <v>2</v>
      </c>
      <c r="J5" s="453">
        <v>2</v>
      </c>
      <c r="K5" s="454">
        <v>1</v>
      </c>
    </row>
    <row r="6" spans="1:11" ht="15" customHeight="1">
      <c r="A6" s="179" t="s">
        <v>327</v>
      </c>
      <c r="B6" s="447">
        <v>49</v>
      </c>
      <c r="C6" s="448">
        <v>43</v>
      </c>
      <c r="D6" s="448">
        <v>46</v>
      </c>
      <c r="E6" s="448">
        <v>41</v>
      </c>
      <c r="F6" s="455">
        <v>47</v>
      </c>
      <c r="G6" s="456">
        <v>41</v>
      </c>
      <c r="H6" s="451">
        <f>SUM(B6:G6)</f>
        <v>267</v>
      </c>
      <c r="I6" s="452">
        <v>18</v>
      </c>
      <c r="J6" s="453">
        <v>18</v>
      </c>
      <c r="K6" s="454">
        <v>13</v>
      </c>
    </row>
    <row r="7" spans="1:11" ht="15" customHeight="1" thickBot="1">
      <c r="A7" s="457" t="s">
        <v>328</v>
      </c>
      <c r="B7" s="458">
        <v>18</v>
      </c>
      <c r="C7" s="459">
        <v>18</v>
      </c>
      <c r="D7" s="459">
        <v>23</v>
      </c>
      <c r="E7" s="459">
        <v>25</v>
      </c>
      <c r="F7" s="460">
        <v>17</v>
      </c>
      <c r="G7" s="461">
        <v>24</v>
      </c>
      <c r="H7" s="462">
        <f>SUM(B7:G7)</f>
        <v>125</v>
      </c>
      <c r="I7" s="463">
        <v>7</v>
      </c>
      <c r="J7" s="464">
        <v>12</v>
      </c>
      <c r="K7" s="465">
        <v>3</v>
      </c>
    </row>
    <row r="8" spans="1:11" ht="15" customHeight="1" thickBot="1">
      <c r="A8" s="466" t="s">
        <v>102</v>
      </c>
      <c r="B8" s="467">
        <f aca="true" t="shared" si="0" ref="B8:K8">SUM(B4:B7)</f>
        <v>90</v>
      </c>
      <c r="C8" s="468">
        <f t="shared" si="0"/>
        <v>92</v>
      </c>
      <c r="D8" s="468">
        <f t="shared" si="0"/>
        <v>91</v>
      </c>
      <c r="E8" s="468">
        <f t="shared" si="0"/>
        <v>94</v>
      </c>
      <c r="F8" s="468">
        <f t="shared" si="0"/>
        <v>100</v>
      </c>
      <c r="G8" s="469">
        <f t="shared" si="0"/>
        <v>100</v>
      </c>
      <c r="H8" s="470">
        <f t="shared" si="0"/>
        <v>567</v>
      </c>
      <c r="I8" s="471">
        <f t="shared" si="0"/>
        <v>34</v>
      </c>
      <c r="J8" s="471">
        <f t="shared" si="0"/>
        <v>46</v>
      </c>
      <c r="K8" s="472">
        <f t="shared" si="0"/>
        <v>20</v>
      </c>
    </row>
    <row r="9" ht="15" customHeight="1">
      <c r="K9" s="119" t="s">
        <v>329</v>
      </c>
    </row>
    <row r="11" spans="1:8" ht="15" customHeight="1" thickBot="1">
      <c r="A11" s="82" t="s">
        <v>1038</v>
      </c>
      <c r="H11" s="119" t="s">
        <v>860</v>
      </c>
    </row>
    <row r="12" spans="1:8" ht="15" customHeight="1">
      <c r="A12" s="1319" t="s">
        <v>318</v>
      </c>
      <c r="B12" s="1228" t="s">
        <v>330</v>
      </c>
      <c r="C12" s="1229"/>
      <c r="D12" s="1229"/>
      <c r="E12" s="1238"/>
      <c r="F12" s="1321" t="s">
        <v>391</v>
      </c>
      <c r="G12" s="1288" t="s">
        <v>392</v>
      </c>
      <c r="H12" s="1306" t="s">
        <v>393</v>
      </c>
    </row>
    <row r="13" spans="1:8" ht="15" customHeight="1">
      <c r="A13" s="1320"/>
      <c r="B13" s="236" t="s">
        <v>320</v>
      </c>
      <c r="C13" s="240" t="s">
        <v>321</v>
      </c>
      <c r="D13" s="275" t="s">
        <v>322</v>
      </c>
      <c r="E13" s="437" t="s">
        <v>102</v>
      </c>
      <c r="F13" s="1322"/>
      <c r="G13" s="1289"/>
      <c r="H13" s="1308"/>
    </row>
    <row r="14" spans="1:8" ht="15" customHeight="1" thickBot="1">
      <c r="A14" s="144" t="s">
        <v>331</v>
      </c>
      <c r="B14" s="473">
        <v>97</v>
      </c>
      <c r="C14" s="474">
        <v>108</v>
      </c>
      <c r="D14" s="475">
        <v>118</v>
      </c>
      <c r="E14" s="476">
        <f>SUM(B14:D14)</f>
        <v>323</v>
      </c>
      <c r="F14" s="477">
        <v>10</v>
      </c>
      <c r="G14" s="478">
        <v>20</v>
      </c>
      <c r="H14" s="479">
        <v>3</v>
      </c>
    </row>
    <row r="15" ht="15" customHeight="1">
      <c r="H15" s="119" t="s">
        <v>329</v>
      </c>
    </row>
    <row r="17" spans="1:14" ht="15" customHeight="1" thickBot="1">
      <c r="A17" s="28" t="s">
        <v>1039</v>
      </c>
      <c r="N17" s="119" t="s">
        <v>860</v>
      </c>
    </row>
    <row r="18" spans="1:14" ht="15" customHeight="1">
      <c r="A18" s="1319" t="s">
        <v>318</v>
      </c>
      <c r="B18" s="1228" t="s">
        <v>394</v>
      </c>
      <c r="C18" s="1229"/>
      <c r="D18" s="1229"/>
      <c r="E18" s="1229"/>
      <c r="F18" s="1229"/>
      <c r="G18" s="1229"/>
      <c r="H18" s="1229"/>
      <c r="I18" s="1238"/>
      <c r="J18" s="1327" t="s">
        <v>332</v>
      </c>
      <c r="K18" s="1235" t="s">
        <v>333</v>
      </c>
      <c r="L18" s="1237"/>
      <c r="M18" s="1235" t="s">
        <v>334</v>
      </c>
      <c r="N18" s="1331"/>
    </row>
    <row r="19" spans="1:14" ht="15" customHeight="1" thickBot="1">
      <c r="A19" s="1326"/>
      <c r="B19" s="1333" t="s">
        <v>320</v>
      </c>
      <c r="C19" s="1334"/>
      <c r="D19" s="1333" t="s">
        <v>321</v>
      </c>
      <c r="E19" s="1335"/>
      <c r="F19" s="1334" t="s">
        <v>322</v>
      </c>
      <c r="G19" s="1334"/>
      <c r="H19" s="1333" t="s">
        <v>102</v>
      </c>
      <c r="I19" s="1335"/>
      <c r="J19" s="1328"/>
      <c r="K19" s="1329"/>
      <c r="L19" s="1330"/>
      <c r="M19" s="1329"/>
      <c r="N19" s="1332"/>
    </row>
    <row r="20" spans="1:14" ht="15" customHeight="1">
      <c r="A20" s="1343" t="s">
        <v>335</v>
      </c>
      <c r="B20" s="480" t="s">
        <v>444</v>
      </c>
      <c r="C20" s="481" t="s">
        <v>338</v>
      </c>
      <c r="D20" s="480" t="s">
        <v>445</v>
      </c>
      <c r="E20" s="482" t="s">
        <v>336</v>
      </c>
      <c r="F20" s="483" t="s">
        <v>446</v>
      </c>
      <c r="G20" s="484" t="s">
        <v>337</v>
      </c>
      <c r="H20" s="485" t="s">
        <v>447</v>
      </c>
      <c r="I20" s="486" t="s">
        <v>448</v>
      </c>
      <c r="J20" s="1338">
        <v>6</v>
      </c>
      <c r="K20" s="487" t="s">
        <v>339</v>
      </c>
      <c r="L20" s="488" t="s">
        <v>340</v>
      </c>
      <c r="M20" s="489" t="s">
        <v>341</v>
      </c>
      <c r="N20" s="490" t="s">
        <v>342</v>
      </c>
    </row>
    <row r="21" spans="1:14" ht="15" customHeight="1" thickBot="1">
      <c r="A21" s="1344"/>
      <c r="B21" s="1311" t="s">
        <v>452</v>
      </c>
      <c r="C21" s="1336"/>
      <c r="D21" s="1311" t="s">
        <v>451</v>
      </c>
      <c r="E21" s="1312"/>
      <c r="F21" s="1340" t="s">
        <v>450</v>
      </c>
      <c r="G21" s="1340"/>
      <c r="H21" s="1309" t="s">
        <v>449</v>
      </c>
      <c r="I21" s="1310"/>
      <c r="J21" s="1339"/>
      <c r="K21" s="1311" t="s">
        <v>343</v>
      </c>
      <c r="L21" s="1312"/>
      <c r="M21" s="1336" t="s">
        <v>344</v>
      </c>
      <c r="N21" s="1337"/>
    </row>
    <row r="22" ht="15" customHeight="1">
      <c r="N22" s="119" t="s">
        <v>345</v>
      </c>
    </row>
    <row r="24" spans="1:5" ht="15" customHeight="1" thickBot="1">
      <c r="A24" s="82" t="s">
        <v>1040</v>
      </c>
      <c r="E24" s="119" t="s">
        <v>346</v>
      </c>
    </row>
    <row r="25" spans="1:5" ht="15" customHeight="1">
      <c r="A25" s="1345" t="s">
        <v>27</v>
      </c>
      <c r="B25" s="1341" t="s">
        <v>347</v>
      </c>
      <c r="C25" s="1341"/>
      <c r="D25" s="1129" t="s">
        <v>348</v>
      </c>
      <c r="E25" s="1342"/>
    </row>
    <row r="26" spans="1:5" ht="15" customHeight="1">
      <c r="A26" s="1346"/>
      <c r="B26" s="1348" t="s">
        <v>395</v>
      </c>
      <c r="C26" s="1350" t="s">
        <v>396</v>
      </c>
      <c r="D26" s="1348" t="s">
        <v>395</v>
      </c>
      <c r="E26" s="1352" t="s">
        <v>396</v>
      </c>
    </row>
    <row r="27" spans="1:5" ht="15" customHeight="1">
      <c r="A27" s="1347"/>
      <c r="B27" s="1349"/>
      <c r="C27" s="1351"/>
      <c r="D27" s="1349"/>
      <c r="E27" s="1353"/>
    </row>
    <row r="28" spans="1:5" ht="15" customHeight="1">
      <c r="A28" s="193" t="s">
        <v>126</v>
      </c>
      <c r="B28" s="237">
        <v>665</v>
      </c>
      <c r="C28" s="235">
        <v>29</v>
      </c>
      <c r="D28" s="131">
        <v>402</v>
      </c>
      <c r="E28" s="238">
        <v>13</v>
      </c>
    </row>
    <row r="29" spans="1:5" ht="15" customHeight="1">
      <c r="A29" s="194" t="s">
        <v>42</v>
      </c>
      <c r="B29" s="280">
        <v>657</v>
      </c>
      <c r="C29" s="281">
        <v>27</v>
      </c>
      <c r="D29" s="282">
        <v>384</v>
      </c>
      <c r="E29" s="283">
        <v>12</v>
      </c>
    </row>
    <row r="30" spans="1:5" ht="15" customHeight="1">
      <c r="A30" s="194" t="s">
        <v>127</v>
      </c>
      <c r="B30" s="280">
        <v>642</v>
      </c>
      <c r="C30" s="281">
        <v>27</v>
      </c>
      <c r="D30" s="282">
        <v>378</v>
      </c>
      <c r="E30" s="283">
        <v>10</v>
      </c>
    </row>
    <row r="31" spans="1:5" ht="15" customHeight="1">
      <c r="A31" s="194" t="s">
        <v>110</v>
      </c>
      <c r="B31" s="280">
        <v>648</v>
      </c>
      <c r="C31" s="281">
        <v>29</v>
      </c>
      <c r="D31" s="282">
        <v>328</v>
      </c>
      <c r="E31" s="283">
        <v>10</v>
      </c>
    </row>
    <row r="32" spans="1:5" ht="15" customHeight="1">
      <c r="A32" s="194" t="s">
        <v>10</v>
      </c>
      <c r="B32" s="280">
        <v>628</v>
      </c>
      <c r="C32" s="281">
        <v>27</v>
      </c>
      <c r="D32" s="282">
        <v>331</v>
      </c>
      <c r="E32" s="283">
        <v>11</v>
      </c>
    </row>
    <row r="33" spans="1:5" ht="15" customHeight="1">
      <c r="A33" s="194" t="s">
        <v>11</v>
      </c>
      <c r="B33" s="280">
        <v>616</v>
      </c>
      <c r="C33" s="281">
        <v>28</v>
      </c>
      <c r="D33" s="282">
        <v>327</v>
      </c>
      <c r="E33" s="283">
        <v>10</v>
      </c>
    </row>
    <row r="34" spans="1:5" ht="15" customHeight="1">
      <c r="A34" s="195" t="s">
        <v>12</v>
      </c>
      <c r="B34" s="280">
        <v>597</v>
      </c>
      <c r="C34" s="281">
        <v>27</v>
      </c>
      <c r="D34" s="282">
        <v>350</v>
      </c>
      <c r="E34" s="283">
        <v>11</v>
      </c>
    </row>
    <row r="35" spans="1:5" ht="15" customHeight="1">
      <c r="A35" s="195" t="s">
        <v>17</v>
      </c>
      <c r="B35" s="315">
        <v>581</v>
      </c>
      <c r="C35" s="316">
        <v>26</v>
      </c>
      <c r="D35" s="317">
        <v>337</v>
      </c>
      <c r="E35" s="318">
        <v>10</v>
      </c>
    </row>
    <row r="36" spans="1:5" ht="15" customHeight="1" thickBot="1">
      <c r="A36" s="375" t="s">
        <v>850</v>
      </c>
      <c r="B36" s="491">
        <v>567</v>
      </c>
      <c r="C36" s="492">
        <v>34</v>
      </c>
      <c r="D36" s="493">
        <v>323</v>
      </c>
      <c r="E36" s="494">
        <v>10</v>
      </c>
    </row>
    <row r="37" ht="15" customHeight="1">
      <c r="E37" s="119" t="s">
        <v>349</v>
      </c>
    </row>
    <row r="39" spans="1:7" ht="15" customHeight="1" thickBot="1">
      <c r="A39" s="28" t="s">
        <v>1041</v>
      </c>
      <c r="G39" s="119" t="s">
        <v>350</v>
      </c>
    </row>
    <row r="40" spans="1:7" ht="30" customHeight="1">
      <c r="A40" s="922" t="s">
        <v>80</v>
      </c>
      <c r="B40" s="1313" t="s">
        <v>690</v>
      </c>
      <c r="C40" s="1313"/>
      <c r="D40" s="1354" t="s">
        <v>691</v>
      </c>
      <c r="E40" s="1355"/>
      <c r="F40" s="1313" t="s">
        <v>692</v>
      </c>
      <c r="G40" s="1314"/>
    </row>
    <row r="41" spans="1:7" ht="15" customHeight="1">
      <c r="A41" s="234" t="s">
        <v>126</v>
      </c>
      <c r="B41" s="1356">
        <v>134</v>
      </c>
      <c r="C41" s="1357"/>
      <c r="D41" s="1356">
        <v>134</v>
      </c>
      <c r="E41" s="1357"/>
      <c r="F41" s="1315">
        <f aca="true" t="shared" si="1" ref="F41:F49">ROUND(D41/B41*100,5)</f>
        <v>100</v>
      </c>
      <c r="G41" s="1316"/>
    </row>
    <row r="42" spans="1:7" ht="15" customHeight="1">
      <c r="A42" s="128" t="s">
        <v>42</v>
      </c>
      <c r="B42" s="1358">
        <v>137</v>
      </c>
      <c r="C42" s="1359"/>
      <c r="D42" s="1358">
        <v>136</v>
      </c>
      <c r="E42" s="1359"/>
      <c r="F42" s="1317">
        <f t="shared" si="1"/>
        <v>99.27007</v>
      </c>
      <c r="G42" s="1318"/>
    </row>
    <row r="43" spans="1:7" ht="15" customHeight="1">
      <c r="A43" s="128" t="s">
        <v>127</v>
      </c>
      <c r="B43" s="1358">
        <v>124</v>
      </c>
      <c r="C43" s="1359"/>
      <c r="D43" s="1358">
        <v>120</v>
      </c>
      <c r="E43" s="1359"/>
      <c r="F43" s="1317">
        <f t="shared" si="1"/>
        <v>96.77419</v>
      </c>
      <c r="G43" s="1318"/>
    </row>
    <row r="44" spans="1:7" ht="15" customHeight="1">
      <c r="A44" s="128" t="s">
        <v>110</v>
      </c>
      <c r="B44" s="1358">
        <v>142</v>
      </c>
      <c r="C44" s="1359"/>
      <c r="D44" s="1358">
        <v>142</v>
      </c>
      <c r="E44" s="1359"/>
      <c r="F44" s="1317">
        <f t="shared" si="1"/>
        <v>100</v>
      </c>
      <c r="G44" s="1318"/>
    </row>
    <row r="45" spans="1:7" ht="15" customHeight="1">
      <c r="A45" s="128" t="s">
        <v>10</v>
      </c>
      <c r="B45" s="1358">
        <v>119</v>
      </c>
      <c r="C45" s="1359"/>
      <c r="D45" s="1358">
        <v>116</v>
      </c>
      <c r="E45" s="1359"/>
      <c r="F45" s="1317">
        <f t="shared" si="1"/>
        <v>97.47899</v>
      </c>
      <c r="G45" s="1318"/>
    </row>
    <row r="46" spans="1:7" ht="15" customHeight="1">
      <c r="A46" s="128" t="s">
        <v>11</v>
      </c>
      <c r="B46" s="1358">
        <v>116</v>
      </c>
      <c r="C46" s="1359"/>
      <c r="D46" s="1358">
        <v>112</v>
      </c>
      <c r="E46" s="1359"/>
      <c r="F46" s="1317">
        <f t="shared" si="1"/>
        <v>96.55172</v>
      </c>
      <c r="G46" s="1318"/>
    </row>
    <row r="47" spans="1:7" ht="15" customHeight="1">
      <c r="A47" s="128" t="s">
        <v>12</v>
      </c>
      <c r="B47" s="1358">
        <v>95</v>
      </c>
      <c r="C47" s="1359"/>
      <c r="D47" s="1358">
        <v>94</v>
      </c>
      <c r="E47" s="1359"/>
      <c r="F47" s="1317">
        <f t="shared" si="1"/>
        <v>98.94737</v>
      </c>
      <c r="G47" s="1318"/>
    </row>
    <row r="48" spans="1:7" ht="15" customHeight="1">
      <c r="A48" s="234" t="s">
        <v>17</v>
      </c>
      <c r="B48" s="1356">
        <v>123</v>
      </c>
      <c r="C48" s="1357"/>
      <c r="D48" s="1356">
        <v>123</v>
      </c>
      <c r="E48" s="1357"/>
      <c r="F48" s="1317">
        <f t="shared" si="1"/>
        <v>100</v>
      </c>
      <c r="G48" s="1318"/>
    </row>
    <row r="49" spans="1:7" ht="15" customHeight="1" thickBot="1">
      <c r="A49" s="362" t="s">
        <v>850</v>
      </c>
      <c r="B49" s="1302">
        <v>123</v>
      </c>
      <c r="C49" s="1303"/>
      <c r="D49" s="1302">
        <v>123</v>
      </c>
      <c r="E49" s="1303"/>
      <c r="F49" s="1304">
        <f t="shared" si="1"/>
        <v>100</v>
      </c>
      <c r="G49" s="1305"/>
    </row>
    <row r="50" ht="15" customHeight="1">
      <c r="G50" s="119" t="s">
        <v>329</v>
      </c>
    </row>
  </sheetData>
  <mergeCells count="64">
    <mergeCell ref="D48:E48"/>
    <mergeCell ref="B40:C40"/>
    <mergeCell ref="B41:C41"/>
    <mergeCell ref="B42:C42"/>
    <mergeCell ref="B43:C43"/>
    <mergeCell ref="B48:C48"/>
    <mergeCell ref="B44:C44"/>
    <mergeCell ref="B45:C45"/>
    <mergeCell ref="B46:C46"/>
    <mergeCell ref="B47:C47"/>
    <mergeCell ref="F47:G47"/>
    <mergeCell ref="F48:G48"/>
    <mergeCell ref="D40:E40"/>
    <mergeCell ref="D41:E41"/>
    <mergeCell ref="D42:E42"/>
    <mergeCell ref="D43:E43"/>
    <mergeCell ref="D44:E44"/>
    <mergeCell ref="D45:E45"/>
    <mergeCell ref="D46:E46"/>
    <mergeCell ref="D47:E47"/>
    <mergeCell ref="F43:G43"/>
    <mergeCell ref="F44:G44"/>
    <mergeCell ref="F45:G45"/>
    <mergeCell ref="F46:G46"/>
    <mergeCell ref="A20:A21"/>
    <mergeCell ref="B21:C21"/>
    <mergeCell ref="D21:E21"/>
    <mergeCell ref="A25:A27"/>
    <mergeCell ref="B26:B27"/>
    <mergeCell ref="C26:C27"/>
    <mergeCell ref="D26:D27"/>
    <mergeCell ref="E26:E27"/>
    <mergeCell ref="M21:N21"/>
    <mergeCell ref="J20:J21"/>
    <mergeCell ref="F21:G21"/>
    <mergeCell ref="B25:C25"/>
    <mergeCell ref="D25:E25"/>
    <mergeCell ref="M18:N19"/>
    <mergeCell ref="B19:C19"/>
    <mergeCell ref="D19:E19"/>
    <mergeCell ref="F19:G19"/>
    <mergeCell ref="H19:I19"/>
    <mergeCell ref="A18:A19"/>
    <mergeCell ref="B18:I18"/>
    <mergeCell ref="J18:J19"/>
    <mergeCell ref="K18:L19"/>
    <mergeCell ref="A2:A3"/>
    <mergeCell ref="B2:H2"/>
    <mergeCell ref="I2:I3"/>
    <mergeCell ref="J2:J3"/>
    <mergeCell ref="A12:A13"/>
    <mergeCell ref="B12:E12"/>
    <mergeCell ref="F12:F13"/>
    <mergeCell ref="G12:G13"/>
    <mergeCell ref="B49:C49"/>
    <mergeCell ref="D49:E49"/>
    <mergeCell ref="F49:G49"/>
    <mergeCell ref="K2:K3"/>
    <mergeCell ref="H12:H13"/>
    <mergeCell ref="H21:I21"/>
    <mergeCell ref="K21:L21"/>
    <mergeCell ref="F40:G40"/>
    <mergeCell ref="F41:G41"/>
    <mergeCell ref="F42:G42"/>
  </mergeCells>
  <printOptions/>
  <pageMargins left="0.5905511811023623" right="0.5905511811023623" top="0.7874015748031497" bottom="0.7874015748031497" header="0.5118110236220472" footer="0.5118110236220472"/>
  <pageSetup horizontalDpi="300" verticalDpi="300" orientation="portrait" paperSize="9" scale="98"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J23"/>
  <sheetViews>
    <sheetView showGridLines="0" workbookViewId="0" topLeftCell="A1">
      <selection activeCell="L3" sqref="L3"/>
    </sheetView>
  </sheetViews>
  <sheetFormatPr defaultColWidth="8.796875" defaultRowHeight="18" customHeight="1"/>
  <cols>
    <col min="1" max="10" width="8.59765625" style="1143" customWidth="1"/>
    <col min="11" max="16384" width="9" style="1143" customWidth="1"/>
  </cols>
  <sheetData>
    <row r="1" spans="1:8" ht="18" customHeight="1" thickBot="1">
      <c r="A1" s="1143" t="s">
        <v>1043</v>
      </c>
      <c r="H1" s="1143" t="s">
        <v>526</v>
      </c>
    </row>
    <row r="2" spans="1:10" ht="18" customHeight="1" thickBot="1">
      <c r="A2" s="1144" t="s">
        <v>355</v>
      </c>
      <c r="B2" s="1372" t="s">
        <v>398</v>
      </c>
      <c r="C2" s="1379"/>
      <c r="D2" s="1372" t="s">
        <v>356</v>
      </c>
      <c r="E2" s="1381"/>
      <c r="F2" s="1145" t="s">
        <v>355</v>
      </c>
      <c r="G2" s="1372" t="s">
        <v>398</v>
      </c>
      <c r="H2" s="1379"/>
      <c r="I2" s="1372" t="s">
        <v>356</v>
      </c>
      <c r="J2" s="1373"/>
    </row>
    <row r="3" spans="1:10" ht="37.5" customHeight="1">
      <c r="A3" s="1146">
        <v>1</v>
      </c>
      <c r="B3" s="1364" t="s">
        <v>513</v>
      </c>
      <c r="C3" s="1365"/>
      <c r="D3" s="1382" t="s">
        <v>514</v>
      </c>
      <c r="E3" s="1383"/>
      <c r="F3" s="1147">
        <v>9</v>
      </c>
      <c r="G3" s="1364" t="s">
        <v>402</v>
      </c>
      <c r="H3" s="1365"/>
      <c r="I3" s="1374" t="s">
        <v>515</v>
      </c>
      <c r="J3" s="1375"/>
    </row>
    <row r="4" spans="1:10" ht="37.5" customHeight="1">
      <c r="A4" s="1148">
        <v>2</v>
      </c>
      <c r="B4" s="1364" t="s">
        <v>516</v>
      </c>
      <c r="C4" s="1365"/>
      <c r="D4" s="1374" t="s">
        <v>515</v>
      </c>
      <c r="E4" s="1380"/>
      <c r="F4" s="1147">
        <v>10</v>
      </c>
      <c r="G4" s="1366" t="s">
        <v>517</v>
      </c>
      <c r="H4" s="1367"/>
      <c r="I4" s="1376" t="s">
        <v>518</v>
      </c>
      <c r="J4" s="1375"/>
    </row>
    <row r="5" spans="1:10" ht="37.5" customHeight="1">
      <c r="A5" s="1148">
        <v>3</v>
      </c>
      <c r="B5" s="1364" t="s">
        <v>519</v>
      </c>
      <c r="C5" s="1365"/>
      <c r="D5" s="1376" t="s">
        <v>518</v>
      </c>
      <c r="E5" s="1380"/>
      <c r="F5" s="1147">
        <v>11</v>
      </c>
      <c r="G5" s="1366" t="s">
        <v>418</v>
      </c>
      <c r="H5" s="1367"/>
      <c r="I5" s="1374" t="s">
        <v>515</v>
      </c>
      <c r="J5" s="1375"/>
    </row>
    <row r="6" spans="1:10" ht="37.5" customHeight="1">
      <c r="A6" s="1148">
        <v>4</v>
      </c>
      <c r="B6" s="1364" t="s">
        <v>520</v>
      </c>
      <c r="C6" s="1365"/>
      <c r="D6" s="1376" t="s">
        <v>518</v>
      </c>
      <c r="E6" s="1380"/>
      <c r="F6" s="1147">
        <v>12</v>
      </c>
      <c r="G6" s="1366" t="s">
        <v>521</v>
      </c>
      <c r="H6" s="1367"/>
      <c r="I6" s="1374" t="s">
        <v>514</v>
      </c>
      <c r="J6" s="1375"/>
    </row>
    <row r="7" spans="1:10" ht="37.5" customHeight="1">
      <c r="A7" s="1148">
        <v>5</v>
      </c>
      <c r="B7" s="1364" t="s">
        <v>399</v>
      </c>
      <c r="C7" s="1365"/>
      <c r="D7" s="1374" t="s">
        <v>515</v>
      </c>
      <c r="E7" s="1380"/>
      <c r="F7" s="1147">
        <v>13</v>
      </c>
      <c r="G7" s="1366" t="s">
        <v>419</v>
      </c>
      <c r="H7" s="1367"/>
      <c r="I7" s="1374" t="s">
        <v>515</v>
      </c>
      <c r="J7" s="1375"/>
    </row>
    <row r="8" spans="1:10" ht="37.5" customHeight="1">
      <c r="A8" s="1148">
        <v>6</v>
      </c>
      <c r="B8" s="1364" t="s">
        <v>400</v>
      </c>
      <c r="C8" s="1365"/>
      <c r="D8" s="1376" t="s">
        <v>518</v>
      </c>
      <c r="E8" s="1380"/>
      <c r="F8" s="1147">
        <v>14</v>
      </c>
      <c r="G8" s="1364" t="s">
        <v>403</v>
      </c>
      <c r="H8" s="1365"/>
      <c r="I8" s="1376" t="s">
        <v>522</v>
      </c>
      <c r="J8" s="1375"/>
    </row>
    <row r="9" spans="1:10" ht="37.5" customHeight="1" thickBot="1">
      <c r="A9" s="1148">
        <v>7</v>
      </c>
      <c r="B9" s="1364" t="s">
        <v>525</v>
      </c>
      <c r="C9" s="1365"/>
      <c r="D9" s="1376" t="s">
        <v>523</v>
      </c>
      <c r="E9" s="1380"/>
      <c r="F9" s="1153">
        <v>15</v>
      </c>
      <c r="G9" s="1368" t="s">
        <v>1106</v>
      </c>
      <c r="H9" s="1369"/>
      <c r="I9" s="1377" t="s">
        <v>524</v>
      </c>
      <c r="J9" s="1378"/>
    </row>
    <row r="10" spans="1:10" ht="37.5" customHeight="1" thickBot="1">
      <c r="A10" s="1154">
        <v>8</v>
      </c>
      <c r="B10" s="1386" t="s">
        <v>401</v>
      </c>
      <c r="C10" s="1387"/>
      <c r="D10" s="1384" t="s">
        <v>518</v>
      </c>
      <c r="E10" s="1385"/>
      <c r="F10" s="1155"/>
      <c r="G10" s="1155"/>
      <c r="H10" s="1155"/>
      <c r="I10" s="1155"/>
      <c r="J10" s="1155"/>
    </row>
    <row r="11" spans="1:10" ht="18" customHeight="1">
      <c r="A11" s="1156"/>
      <c r="B11" s="1157"/>
      <c r="C11" s="1157"/>
      <c r="D11" s="1158"/>
      <c r="E11" s="1158"/>
      <c r="F11" s="1156"/>
      <c r="G11" s="1158"/>
      <c r="H11" s="1158"/>
      <c r="I11" s="1158"/>
      <c r="J11" s="1158"/>
    </row>
    <row r="13" ht="18" customHeight="1" thickBot="1">
      <c r="A13" s="1143" t="s">
        <v>1044</v>
      </c>
    </row>
    <row r="14" spans="1:8" ht="27.75" customHeight="1">
      <c r="A14" s="1159" t="s">
        <v>80</v>
      </c>
      <c r="B14" s="1160" t="s">
        <v>693</v>
      </c>
      <c r="C14" s="1160" t="s">
        <v>694</v>
      </c>
      <c r="D14" s="1160" t="s">
        <v>695</v>
      </c>
      <c r="E14" s="1160" t="s">
        <v>696</v>
      </c>
      <c r="F14" s="1160" t="s">
        <v>697</v>
      </c>
      <c r="G14" s="1360" t="s">
        <v>698</v>
      </c>
      <c r="H14" s="1361"/>
    </row>
    <row r="15" spans="1:8" ht="18" customHeight="1">
      <c r="A15" s="1161" t="s">
        <v>9</v>
      </c>
      <c r="B15" s="1162">
        <v>4</v>
      </c>
      <c r="C15" s="1162">
        <v>7</v>
      </c>
      <c r="D15" s="1162">
        <f aca="true" t="shared" si="0" ref="D15:D23">SUM(B15:C15)</f>
        <v>11</v>
      </c>
      <c r="E15" s="1162">
        <v>21</v>
      </c>
      <c r="F15" s="1162">
        <v>132</v>
      </c>
      <c r="G15" s="1362">
        <v>4</v>
      </c>
      <c r="H15" s="1363"/>
    </row>
    <row r="16" spans="1:8" ht="18" customHeight="1">
      <c r="A16" s="1161">
        <v>6</v>
      </c>
      <c r="B16" s="1162">
        <v>4</v>
      </c>
      <c r="C16" s="1162">
        <v>9</v>
      </c>
      <c r="D16" s="1162">
        <f t="shared" si="0"/>
        <v>13</v>
      </c>
      <c r="E16" s="1162">
        <v>30</v>
      </c>
      <c r="F16" s="1162">
        <v>157</v>
      </c>
      <c r="G16" s="1362">
        <v>4</v>
      </c>
      <c r="H16" s="1363"/>
    </row>
    <row r="17" spans="1:8" ht="18" customHeight="1">
      <c r="A17" s="1161">
        <v>7</v>
      </c>
      <c r="B17" s="1162">
        <v>4</v>
      </c>
      <c r="C17" s="1162">
        <v>9</v>
      </c>
      <c r="D17" s="1162">
        <f t="shared" si="0"/>
        <v>13</v>
      </c>
      <c r="E17" s="1162">
        <v>31</v>
      </c>
      <c r="F17" s="1162">
        <v>158</v>
      </c>
      <c r="G17" s="1362">
        <v>5</v>
      </c>
      <c r="H17" s="1363"/>
    </row>
    <row r="18" spans="1:8" ht="18" customHeight="1">
      <c r="A18" s="1161">
        <v>8</v>
      </c>
      <c r="B18" s="1162">
        <v>4</v>
      </c>
      <c r="C18" s="1162">
        <v>8</v>
      </c>
      <c r="D18" s="1162">
        <f t="shared" si="0"/>
        <v>12</v>
      </c>
      <c r="E18" s="1162">
        <v>39</v>
      </c>
      <c r="F18" s="1162">
        <v>128</v>
      </c>
      <c r="G18" s="1362">
        <v>16</v>
      </c>
      <c r="H18" s="1363"/>
    </row>
    <row r="19" spans="1:8" ht="18" customHeight="1">
      <c r="A19" s="1161">
        <v>9</v>
      </c>
      <c r="B19" s="1162">
        <v>4</v>
      </c>
      <c r="C19" s="1162">
        <v>9</v>
      </c>
      <c r="D19" s="1162">
        <f t="shared" si="0"/>
        <v>13</v>
      </c>
      <c r="E19" s="1162">
        <v>39</v>
      </c>
      <c r="F19" s="1162">
        <v>137</v>
      </c>
      <c r="G19" s="1362">
        <v>12</v>
      </c>
      <c r="H19" s="1363"/>
    </row>
    <row r="20" spans="1:8" ht="18" customHeight="1">
      <c r="A20" s="1161">
        <v>10</v>
      </c>
      <c r="B20" s="1162">
        <v>4</v>
      </c>
      <c r="C20" s="1162">
        <v>6</v>
      </c>
      <c r="D20" s="1162">
        <f t="shared" si="0"/>
        <v>10</v>
      </c>
      <c r="E20" s="1162">
        <v>36</v>
      </c>
      <c r="F20" s="1162">
        <v>131</v>
      </c>
      <c r="G20" s="1362">
        <v>11</v>
      </c>
      <c r="H20" s="1363"/>
    </row>
    <row r="21" spans="1:8" ht="18" customHeight="1">
      <c r="A21" s="1161">
        <v>11</v>
      </c>
      <c r="B21" s="1162">
        <v>4</v>
      </c>
      <c r="C21" s="1162">
        <v>8</v>
      </c>
      <c r="D21" s="1162">
        <f t="shared" si="0"/>
        <v>12</v>
      </c>
      <c r="E21" s="1162">
        <v>26</v>
      </c>
      <c r="F21" s="1162">
        <v>161</v>
      </c>
      <c r="G21" s="1362">
        <v>18</v>
      </c>
      <c r="H21" s="1363"/>
    </row>
    <row r="22" spans="1:8" ht="18" customHeight="1">
      <c r="A22" s="1161">
        <v>12</v>
      </c>
      <c r="B22" s="1162">
        <v>4</v>
      </c>
      <c r="C22" s="1162">
        <v>5</v>
      </c>
      <c r="D22" s="1162">
        <f t="shared" si="0"/>
        <v>9</v>
      </c>
      <c r="E22" s="1162">
        <v>22</v>
      </c>
      <c r="F22" s="1162">
        <v>127</v>
      </c>
      <c r="G22" s="1362">
        <v>10</v>
      </c>
      <c r="H22" s="1363"/>
    </row>
    <row r="23" spans="1:8" ht="18" customHeight="1" thickBot="1">
      <c r="A23" s="1163">
        <v>13</v>
      </c>
      <c r="B23" s="1164">
        <v>4</v>
      </c>
      <c r="C23" s="1164">
        <v>4</v>
      </c>
      <c r="D23" s="1164">
        <f t="shared" si="0"/>
        <v>8</v>
      </c>
      <c r="E23" s="1164">
        <v>20</v>
      </c>
      <c r="F23" s="1164">
        <v>96</v>
      </c>
      <c r="G23" s="1370">
        <v>7</v>
      </c>
      <c r="H23" s="1371"/>
    </row>
  </sheetData>
  <mergeCells count="44">
    <mergeCell ref="D10:E10"/>
    <mergeCell ref="B2:C2"/>
    <mergeCell ref="B4:C4"/>
    <mergeCell ref="B7:C7"/>
    <mergeCell ref="B10:C10"/>
    <mergeCell ref="B6:C6"/>
    <mergeCell ref="B8:C8"/>
    <mergeCell ref="B9:C9"/>
    <mergeCell ref="B5:C5"/>
    <mergeCell ref="D6:E6"/>
    <mergeCell ref="D9:E9"/>
    <mergeCell ref="D2:E2"/>
    <mergeCell ref="D3:E3"/>
    <mergeCell ref="D4:E4"/>
    <mergeCell ref="D5:E5"/>
    <mergeCell ref="G2:H2"/>
    <mergeCell ref="G3:H3"/>
    <mergeCell ref="G4:H4"/>
    <mergeCell ref="G5:H5"/>
    <mergeCell ref="I6:J6"/>
    <mergeCell ref="I7:J7"/>
    <mergeCell ref="I8:J8"/>
    <mergeCell ref="I9:J9"/>
    <mergeCell ref="I2:J2"/>
    <mergeCell ref="I3:J3"/>
    <mergeCell ref="I4:J4"/>
    <mergeCell ref="I5:J5"/>
    <mergeCell ref="G21:H21"/>
    <mergeCell ref="G23:H23"/>
    <mergeCell ref="G22:H22"/>
    <mergeCell ref="G17:H17"/>
    <mergeCell ref="G18:H18"/>
    <mergeCell ref="G19:H19"/>
    <mergeCell ref="G20:H20"/>
    <mergeCell ref="G14:H14"/>
    <mergeCell ref="G15:H15"/>
    <mergeCell ref="G16:H16"/>
    <mergeCell ref="B3:C3"/>
    <mergeCell ref="G6:H6"/>
    <mergeCell ref="G7:H7"/>
    <mergeCell ref="G8:H8"/>
    <mergeCell ref="G9:H9"/>
    <mergeCell ref="D7:E7"/>
    <mergeCell ref="D8:E8"/>
  </mergeCells>
  <printOptions/>
  <pageMargins left="0.5905511811023623" right="0.5905511811023623" top="0.5905511811023623" bottom="0.5905511811023623" header="0.5118110236220472" footer="0.5118110236220472"/>
  <pageSetup horizontalDpi="300" verticalDpi="300" orientation="portrait" paperSize="9" scale="97"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J28"/>
  <sheetViews>
    <sheetView showGridLines="0" workbookViewId="0" topLeftCell="A1">
      <selection activeCell="K15" sqref="K15"/>
    </sheetView>
  </sheetViews>
  <sheetFormatPr defaultColWidth="8.796875" defaultRowHeight="18" customHeight="1"/>
  <cols>
    <col min="1" max="10" width="8.59765625" style="923" customWidth="1"/>
    <col min="11" max="16384" width="9" style="923" customWidth="1"/>
  </cols>
  <sheetData>
    <row r="1" ht="18" customHeight="1" thickBot="1">
      <c r="A1" s="923" t="s">
        <v>1047</v>
      </c>
    </row>
    <row r="2" spans="1:10" ht="18" customHeight="1">
      <c r="A2" s="1411" t="s">
        <v>462</v>
      </c>
      <c r="B2" s="1412"/>
      <c r="C2" s="1412" t="s">
        <v>463</v>
      </c>
      <c r="D2" s="1412"/>
      <c r="E2" s="1412" t="s">
        <v>699</v>
      </c>
      <c r="F2" s="1412"/>
      <c r="G2" s="1412" t="s">
        <v>700</v>
      </c>
      <c r="H2" s="1412"/>
      <c r="I2" s="1412" t="s">
        <v>701</v>
      </c>
      <c r="J2" s="1413"/>
    </row>
    <row r="3" spans="1:10" ht="18" customHeight="1">
      <c r="A3" s="1409" t="s">
        <v>363</v>
      </c>
      <c r="B3" s="1410"/>
      <c r="C3" s="1408">
        <v>37668</v>
      </c>
      <c r="D3" s="1408"/>
      <c r="E3" s="1401">
        <v>6737</v>
      </c>
      <c r="F3" s="1401"/>
      <c r="G3" s="1401">
        <v>5961</v>
      </c>
      <c r="H3" s="1401"/>
      <c r="I3" s="1406">
        <v>88.48</v>
      </c>
      <c r="J3" s="1407"/>
    </row>
    <row r="4" spans="1:10" ht="18" customHeight="1">
      <c r="A4" s="1409" t="s">
        <v>364</v>
      </c>
      <c r="B4" s="1410"/>
      <c r="C4" s="1408">
        <v>36261</v>
      </c>
      <c r="D4" s="1408"/>
      <c r="E4" s="1401">
        <v>6749</v>
      </c>
      <c r="F4" s="1401"/>
      <c r="G4" s="1401">
        <v>5518</v>
      </c>
      <c r="H4" s="1401"/>
      <c r="I4" s="1406">
        <v>82.31</v>
      </c>
      <c r="J4" s="1407"/>
    </row>
    <row r="5" spans="1:10" ht="18" customHeight="1">
      <c r="A5" s="1409" t="s">
        <v>365</v>
      </c>
      <c r="B5" s="1410"/>
      <c r="C5" s="1408">
        <v>36275</v>
      </c>
      <c r="D5" s="1408"/>
      <c r="E5" s="1401">
        <v>6745</v>
      </c>
      <c r="F5" s="1401"/>
      <c r="G5" s="1401" t="s">
        <v>357</v>
      </c>
      <c r="H5" s="1401"/>
      <c r="I5" s="1406" t="s">
        <v>702</v>
      </c>
      <c r="J5" s="1407"/>
    </row>
    <row r="6" spans="1:10" ht="18" customHeight="1">
      <c r="A6" s="1409" t="s">
        <v>358</v>
      </c>
      <c r="B6" s="1410"/>
      <c r="C6" s="1408">
        <v>37101</v>
      </c>
      <c r="D6" s="1408"/>
      <c r="E6" s="1401">
        <v>6806</v>
      </c>
      <c r="F6" s="1401"/>
      <c r="G6" s="1401">
        <v>4776</v>
      </c>
      <c r="H6" s="1401"/>
      <c r="I6" s="1406">
        <v>70.17</v>
      </c>
      <c r="J6" s="1407"/>
    </row>
    <row r="7" spans="1:10" ht="18" customHeight="1">
      <c r="A7" s="1409" t="s">
        <v>366</v>
      </c>
      <c r="B7" s="1410"/>
      <c r="C7" s="1408">
        <v>37269</v>
      </c>
      <c r="D7" s="1408"/>
      <c r="E7" s="1401">
        <v>3227</v>
      </c>
      <c r="F7" s="1401"/>
      <c r="G7" s="1401" t="s">
        <v>357</v>
      </c>
      <c r="H7" s="1401"/>
      <c r="I7" s="1406" t="s">
        <v>702</v>
      </c>
      <c r="J7" s="1407"/>
    </row>
    <row r="8" spans="1:10" ht="18" customHeight="1">
      <c r="A8" s="1409" t="s">
        <v>703</v>
      </c>
      <c r="B8" s="1410"/>
      <c r="C8" s="1408">
        <v>36919</v>
      </c>
      <c r="D8" s="1408"/>
      <c r="E8" s="1401">
        <v>6743</v>
      </c>
      <c r="F8" s="1401"/>
      <c r="G8" s="1401">
        <v>4261</v>
      </c>
      <c r="H8" s="1401"/>
      <c r="I8" s="1406">
        <v>63.19</v>
      </c>
      <c r="J8" s="1407"/>
    </row>
    <row r="9" spans="1:10" ht="18" customHeight="1">
      <c r="A9" s="1409" t="s">
        <v>359</v>
      </c>
      <c r="B9" s="1410"/>
      <c r="C9" s="1408">
        <v>36702</v>
      </c>
      <c r="D9" s="1408"/>
      <c r="E9" s="1401">
        <v>6766</v>
      </c>
      <c r="F9" s="1401"/>
      <c r="G9" s="1401">
        <v>5481</v>
      </c>
      <c r="H9" s="1401"/>
      <c r="I9" s="1406">
        <v>80.01</v>
      </c>
      <c r="J9" s="1407"/>
    </row>
    <row r="10" spans="1:10" ht="18" customHeight="1" thickBot="1">
      <c r="A10" s="1416" t="s">
        <v>453</v>
      </c>
      <c r="B10" s="1417"/>
      <c r="C10" s="1418">
        <v>37556</v>
      </c>
      <c r="D10" s="1418"/>
      <c r="E10" s="1419">
        <v>6788</v>
      </c>
      <c r="F10" s="1420"/>
      <c r="G10" s="1419">
        <v>3607</v>
      </c>
      <c r="H10" s="1420"/>
      <c r="I10" s="1414">
        <v>53.14</v>
      </c>
      <c r="J10" s="1415"/>
    </row>
    <row r="12" spans="1:8" ht="18" customHeight="1" thickBot="1">
      <c r="A12" s="923" t="s">
        <v>1046</v>
      </c>
      <c r="H12" s="924" t="s">
        <v>235</v>
      </c>
    </row>
    <row r="13" spans="1:10" ht="18" customHeight="1">
      <c r="A13" s="929" t="s">
        <v>461</v>
      </c>
      <c r="B13" s="1402" t="s">
        <v>460</v>
      </c>
      <c r="C13" s="1403"/>
      <c r="D13" s="1403"/>
      <c r="E13" s="1404"/>
      <c r="F13" s="935" t="s">
        <v>30</v>
      </c>
      <c r="G13" s="930" t="s">
        <v>31</v>
      </c>
      <c r="H13" s="1403" t="s">
        <v>32</v>
      </c>
      <c r="I13" s="1405"/>
      <c r="J13" s="925"/>
    </row>
    <row r="14" spans="1:10" ht="18" customHeight="1">
      <c r="A14" s="932">
        <v>1</v>
      </c>
      <c r="B14" s="1388" t="s">
        <v>360</v>
      </c>
      <c r="C14" s="1389"/>
      <c r="D14" s="1389"/>
      <c r="E14" s="1390"/>
      <c r="F14" s="933">
        <v>182</v>
      </c>
      <c r="G14" s="934">
        <v>198</v>
      </c>
      <c r="H14" s="1394">
        <f aca="true" t="shared" si="0" ref="H14:H27">SUM(F14:G14)</f>
        <v>380</v>
      </c>
      <c r="I14" s="1395"/>
      <c r="J14" s="926"/>
    </row>
    <row r="15" spans="1:10" ht="18" customHeight="1">
      <c r="A15" s="932">
        <v>2</v>
      </c>
      <c r="B15" s="1388" t="s">
        <v>481</v>
      </c>
      <c r="C15" s="1389"/>
      <c r="D15" s="1389"/>
      <c r="E15" s="1390"/>
      <c r="F15" s="933">
        <v>55</v>
      </c>
      <c r="G15" s="933">
        <v>68</v>
      </c>
      <c r="H15" s="1394">
        <f t="shared" si="0"/>
        <v>123</v>
      </c>
      <c r="I15" s="1395"/>
      <c r="J15" s="926"/>
    </row>
    <row r="16" spans="1:10" ht="18" customHeight="1">
      <c r="A16" s="932">
        <v>3</v>
      </c>
      <c r="B16" s="1388" t="s">
        <v>412</v>
      </c>
      <c r="C16" s="1389"/>
      <c r="D16" s="1389"/>
      <c r="E16" s="1390"/>
      <c r="F16" s="933">
        <v>128</v>
      </c>
      <c r="G16" s="933">
        <v>155</v>
      </c>
      <c r="H16" s="1394">
        <f t="shared" si="0"/>
        <v>283</v>
      </c>
      <c r="I16" s="1395"/>
      <c r="J16" s="926"/>
    </row>
    <row r="17" spans="1:10" ht="18" customHeight="1">
      <c r="A17" s="932">
        <v>4</v>
      </c>
      <c r="B17" s="1388" t="s">
        <v>482</v>
      </c>
      <c r="C17" s="1389"/>
      <c r="D17" s="1389"/>
      <c r="E17" s="1390"/>
      <c r="F17" s="933">
        <v>228</v>
      </c>
      <c r="G17" s="933">
        <v>274</v>
      </c>
      <c r="H17" s="1394">
        <f t="shared" si="0"/>
        <v>502</v>
      </c>
      <c r="I17" s="1395"/>
      <c r="J17" s="926"/>
    </row>
    <row r="18" spans="1:10" ht="18" customHeight="1">
      <c r="A18" s="932">
        <v>5</v>
      </c>
      <c r="B18" s="1388" t="s">
        <v>483</v>
      </c>
      <c r="C18" s="1389"/>
      <c r="D18" s="1389"/>
      <c r="E18" s="1390"/>
      <c r="F18" s="933">
        <v>189</v>
      </c>
      <c r="G18" s="933">
        <v>213</v>
      </c>
      <c r="H18" s="1394">
        <f t="shared" si="0"/>
        <v>402</v>
      </c>
      <c r="I18" s="1395"/>
      <c r="J18" s="926"/>
    </row>
    <row r="19" spans="1:10" ht="18" customHeight="1">
      <c r="A19" s="932">
        <v>6</v>
      </c>
      <c r="B19" s="1388" t="s">
        <v>484</v>
      </c>
      <c r="C19" s="1389"/>
      <c r="D19" s="1389"/>
      <c r="E19" s="1390"/>
      <c r="F19" s="933">
        <v>222</v>
      </c>
      <c r="G19" s="933">
        <v>229</v>
      </c>
      <c r="H19" s="1394">
        <f t="shared" si="0"/>
        <v>451</v>
      </c>
      <c r="I19" s="1395"/>
      <c r="J19" s="926"/>
    </row>
    <row r="20" spans="1:10" ht="18" customHeight="1">
      <c r="A20" s="932">
        <v>7</v>
      </c>
      <c r="B20" s="1388" t="s">
        <v>485</v>
      </c>
      <c r="C20" s="1389"/>
      <c r="D20" s="1389"/>
      <c r="E20" s="1390"/>
      <c r="F20" s="933">
        <v>121</v>
      </c>
      <c r="G20" s="933">
        <v>139</v>
      </c>
      <c r="H20" s="1394">
        <f t="shared" si="0"/>
        <v>260</v>
      </c>
      <c r="I20" s="1395"/>
      <c r="J20" s="926"/>
    </row>
    <row r="21" spans="1:10" ht="18" customHeight="1">
      <c r="A21" s="932">
        <v>8</v>
      </c>
      <c r="B21" s="1388" t="s">
        <v>486</v>
      </c>
      <c r="C21" s="1389"/>
      <c r="D21" s="1389"/>
      <c r="E21" s="1390"/>
      <c r="F21" s="933">
        <v>111</v>
      </c>
      <c r="G21" s="933">
        <v>124</v>
      </c>
      <c r="H21" s="1394">
        <f t="shared" si="0"/>
        <v>235</v>
      </c>
      <c r="I21" s="1395"/>
      <c r="J21" s="926"/>
    </row>
    <row r="22" spans="1:10" ht="18" customHeight="1">
      <c r="A22" s="932">
        <v>9</v>
      </c>
      <c r="B22" s="1388" t="s">
        <v>487</v>
      </c>
      <c r="C22" s="1389"/>
      <c r="D22" s="1389"/>
      <c r="E22" s="1390"/>
      <c r="F22" s="933">
        <v>587</v>
      </c>
      <c r="G22" s="933">
        <v>635</v>
      </c>
      <c r="H22" s="1394">
        <f t="shared" si="0"/>
        <v>1222</v>
      </c>
      <c r="I22" s="1395"/>
      <c r="J22" s="926"/>
    </row>
    <row r="23" spans="1:10" ht="18" customHeight="1">
      <c r="A23" s="932">
        <v>10</v>
      </c>
      <c r="B23" s="1388" t="s">
        <v>488</v>
      </c>
      <c r="C23" s="1389"/>
      <c r="D23" s="1389"/>
      <c r="E23" s="1390"/>
      <c r="F23" s="933">
        <v>421</v>
      </c>
      <c r="G23" s="933">
        <v>480</v>
      </c>
      <c r="H23" s="1394">
        <f t="shared" si="0"/>
        <v>901</v>
      </c>
      <c r="I23" s="1395"/>
      <c r="J23" s="926"/>
    </row>
    <row r="24" spans="1:10" ht="18" customHeight="1">
      <c r="A24" s="932">
        <v>11</v>
      </c>
      <c r="B24" s="1388" t="s">
        <v>489</v>
      </c>
      <c r="C24" s="1389"/>
      <c r="D24" s="1389"/>
      <c r="E24" s="1390"/>
      <c r="F24" s="933">
        <v>246</v>
      </c>
      <c r="G24" s="933">
        <v>289</v>
      </c>
      <c r="H24" s="1394">
        <f t="shared" si="0"/>
        <v>535</v>
      </c>
      <c r="I24" s="1395"/>
      <c r="J24" s="926"/>
    </row>
    <row r="25" spans="1:10" ht="18" customHeight="1">
      <c r="A25" s="932">
        <v>12</v>
      </c>
      <c r="B25" s="1398" t="s">
        <v>490</v>
      </c>
      <c r="C25" s="1399"/>
      <c r="D25" s="1399"/>
      <c r="E25" s="1400"/>
      <c r="F25" s="933">
        <v>309</v>
      </c>
      <c r="G25" s="933">
        <v>357</v>
      </c>
      <c r="H25" s="1394">
        <f t="shared" si="0"/>
        <v>666</v>
      </c>
      <c r="I25" s="1395"/>
      <c r="J25" s="926"/>
    </row>
    <row r="26" spans="1:10" ht="18" customHeight="1">
      <c r="A26" s="932">
        <v>13</v>
      </c>
      <c r="B26" s="1388" t="s">
        <v>361</v>
      </c>
      <c r="C26" s="1389"/>
      <c r="D26" s="1389"/>
      <c r="E26" s="1390"/>
      <c r="F26" s="933">
        <v>388</v>
      </c>
      <c r="G26" s="933">
        <v>411</v>
      </c>
      <c r="H26" s="1394">
        <f t="shared" si="0"/>
        <v>799</v>
      </c>
      <c r="I26" s="1395"/>
      <c r="J26" s="926"/>
    </row>
    <row r="27" spans="1:10" ht="18" customHeight="1" thickBot="1">
      <c r="A27" s="931"/>
      <c r="B27" s="1391" t="s">
        <v>102</v>
      </c>
      <c r="C27" s="1392"/>
      <c r="D27" s="1392"/>
      <c r="E27" s="1393"/>
      <c r="F27" s="927">
        <f>SUM(F14:F26)</f>
        <v>3187</v>
      </c>
      <c r="G27" s="927">
        <f>SUM(G14:G26)</f>
        <v>3572</v>
      </c>
      <c r="H27" s="1396">
        <f t="shared" si="0"/>
        <v>6759</v>
      </c>
      <c r="I27" s="1397"/>
      <c r="J27" s="926"/>
    </row>
    <row r="28" ht="18" customHeight="1">
      <c r="H28" s="928" t="s">
        <v>491</v>
      </c>
    </row>
  </sheetData>
  <mergeCells count="75">
    <mergeCell ref="A10:B10"/>
    <mergeCell ref="C10:D10"/>
    <mergeCell ref="E10:F10"/>
    <mergeCell ref="G10:H10"/>
    <mergeCell ref="H18:I18"/>
    <mergeCell ref="A2:B2"/>
    <mergeCell ref="C2:D2"/>
    <mergeCell ref="E2:F2"/>
    <mergeCell ref="G2:H2"/>
    <mergeCell ref="I2:J2"/>
    <mergeCell ref="A3:B3"/>
    <mergeCell ref="A4:B4"/>
    <mergeCell ref="A5:B5"/>
    <mergeCell ref="I10:J10"/>
    <mergeCell ref="A6:B6"/>
    <mergeCell ref="A7:B7"/>
    <mergeCell ref="A8:B8"/>
    <mergeCell ref="A9:B9"/>
    <mergeCell ref="C9:D9"/>
    <mergeCell ref="C8:D8"/>
    <mergeCell ref="C7:D7"/>
    <mergeCell ref="C6:D6"/>
    <mergeCell ref="E6:F6"/>
    <mergeCell ref="C5:D5"/>
    <mergeCell ref="C4:D4"/>
    <mergeCell ref="C3:D3"/>
    <mergeCell ref="E3:F3"/>
    <mergeCell ref="E4:F4"/>
    <mergeCell ref="E5:F5"/>
    <mergeCell ref="I7:J7"/>
    <mergeCell ref="E9:F9"/>
    <mergeCell ref="E8:F8"/>
    <mergeCell ref="E7:F7"/>
    <mergeCell ref="G8:H8"/>
    <mergeCell ref="G9:H9"/>
    <mergeCell ref="I9:J9"/>
    <mergeCell ref="I8:J8"/>
    <mergeCell ref="H22:I22"/>
    <mergeCell ref="H23:I23"/>
    <mergeCell ref="B14:E14"/>
    <mergeCell ref="B15:E15"/>
    <mergeCell ref="B16:E16"/>
    <mergeCell ref="B17:E17"/>
    <mergeCell ref="B18:E18"/>
    <mergeCell ref="B19:E19"/>
    <mergeCell ref="H20:I20"/>
    <mergeCell ref="H19:I19"/>
    <mergeCell ref="I4:J4"/>
    <mergeCell ref="I3:J3"/>
    <mergeCell ref="G3:H3"/>
    <mergeCell ref="G4:H4"/>
    <mergeCell ref="G5:H5"/>
    <mergeCell ref="G6:H6"/>
    <mergeCell ref="B20:E20"/>
    <mergeCell ref="B21:E21"/>
    <mergeCell ref="H21:I21"/>
    <mergeCell ref="B13:E13"/>
    <mergeCell ref="H13:I13"/>
    <mergeCell ref="I6:J6"/>
    <mergeCell ref="I5:J5"/>
    <mergeCell ref="G7:H7"/>
    <mergeCell ref="B22:E22"/>
    <mergeCell ref="B23:E23"/>
    <mergeCell ref="B24:E24"/>
    <mergeCell ref="B25:E25"/>
    <mergeCell ref="B26:E26"/>
    <mergeCell ref="B27:E27"/>
    <mergeCell ref="H14:I14"/>
    <mergeCell ref="H15:I15"/>
    <mergeCell ref="H16:I16"/>
    <mergeCell ref="H17:I17"/>
    <mergeCell ref="H24:I24"/>
    <mergeCell ref="H25:I25"/>
    <mergeCell ref="H26:I26"/>
    <mergeCell ref="H27:I27"/>
  </mergeCells>
  <printOptions/>
  <pageMargins left="0.5905511811023623" right="0.5905511811023623" top="0.5905511811023623" bottom="0.5905511811023623" header="0.5118110236220472" footer="0.5118110236220472"/>
  <pageSetup horizontalDpi="300" verticalDpi="300" orientation="portrait" paperSize="9" scale="97"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C65"/>
  <sheetViews>
    <sheetView showGridLines="0" workbookViewId="0" topLeftCell="A1">
      <selection activeCell="D1" sqref="D1"/>
    </sheetView>
  </sheetViews>
  <sheetFormatPr defaultColWidth="8.796875" defaultRowHeight="19.5" customHeight="1"/>
  <cols>
    <col min="1" max="1" width="50.59765625" style="908" customWidth="1"/>
    <col min="2" max="2" width="17.3984375" style="907" customWidth="1"/>
    <col min="3" max="3" width="21.09765625" style="908" customWidth="1"/>
    <col min="4" max="16384" width="9" style="908" customWidth="1"/>
  </cols>
  <sheetData>
    <row r="1" spans="1:3" ht="19.5" customHeight="1" thickBot="1">
      <c r="A1" s="909" t="s">
        <v>704</v>
      </c>
      <c r="B1" s="910"/>
      <c r="C1" s="911"/>
    </row>
    <row r="2" spans="1:3" ht="19.5" customHeight="1">
      <c r="A2" s="1076" t="s">
        <v>420</v>
      </c>
      <c r="B2" s="936" t="s">
        <v>492</v>
      </c>
      <c r="C2" s="937" t="s">
        <v>493</v>
      </c>
    </row>
    <row r="3" spans="1:3" ht="19.5" customHeight="1" thickBot="1">
      <c r="A3" s="1077" t="s">
        <v>494</v>
      </c>
      <c r="B3" s="912">
        <v>27884</v>
      </c>
      <c r="C3" s="913" t="s">
        <v>495</v>
      </c>
    </row>
    <row r="4" spans="1:3" ht="19.5" customHeight="1">
      <c r="A4" s="911"/>
      <c r="B4" s="910"/>
      <c r="C4" s="914"/>
    </row>
    <row r="5" spans="1:3" ht="19.5" customHeight="1" thickBot="1">
      <c r="A5" s="909" t="s">
        <v>705</v>
      </c>
      <c r="B5" s="910"/>
      <c r="C5" s="914"/>
    </row>
    <row r="6" spans="1:3" ht="19.5" customHeight="1">
      <c r="A6" s="1079" t="s">
        <v>496</v>
      </c>
      <c r="B6" s="915">
        <v>31204</v>
      </c>
      <c r="C6" s="916" t="s">
        <v>497</v>
      </c>
    </row>
    <row r="7" spans="1:3" ht="19.5" customHeight="1">
      <c r="A7" s="1080" t="s">
        <v>498</v>
      </c>
      <c r="B7" s="917">
        <v>31204</v>
      </c>
      <c r="C7" s="918" t="s">
        <v>499</v>
      </c>
    </row>
    <row r="8" spans="1:3" ht="19.5" customHeight="1" thickBot="1">
      <c r="A8" s="1077" t="s">
        <v>500</v>
      </c>
      <c r="B8" s="912">
        <v>31204</v>
      </c>
      <c r="C8" s="913" t="s">
        <v>497</v>
      </c>
    </row>
    <row r="9" spans="1:3" ht="19.5" customHeight="1">
      <c r="A9" s="911"/>
      <c r="B9" s="910"/>
      <c r="C9" s="914"/>
    </row>
    <row r="10" spans="1:3" ht="19.5" customHeight="1" thickBot="1">
      <c r="A10" s="909" t="s">
        <v>706</v>
      </c>
      <c r="B10" s="910"/>
      <c r="C10" s="914"/>
    </row>
    <row r="11" spans="1:3" s="921" customFormat="1" ht="19.5" customHeight="1" thickBot="1">
      <c r="A11" s="1078" t="s">
        <v>501</v>
      </c>
      <c r="B11" s="919">
        <v>23033</v>
      </c>
      <c r="C11" s="920" t="s">
        <v>502</v>
      </c>
    </row>
    <row r="12" spans="1:3" ht="19.5" customHeight="1">
      <c r="A12" s="911"/>
      <c r="B12" s="910"/>
      <c r="C12" s="914"/>
    </row>
    <row r="13" spans="1:3" ht="19.5" customHeight="1" thickBot="1">
      <c r="A13" s="909" t="s">
        <v>707</v>
      </c>
      <c r="B13" s="910"/>
      <c r="C13" s="914"/>
    </row>
    <row r="14" spans="1:3" ht="19.5" customHeight="1">
      <c r="A14" s="1079" t="s">
        <v>503</v>
      </c>
      <c r="B14" s="915">
        <v>20302</v>
      </c>
      <c r="C14" s="916" t="s">
        <v>504</v>
      </c>
    </row>
    <row r="15" spans="1:3" ht="19.5" customHeight="1">
      <c r="A15" s="1080" t="s">
        <v>505</v>
      </c>
      <c r="B15" s="917">
        <v>20302</v>
      </c>
      <c r="C15" s="918" t="s">
        <v>504</v>
      </c>
    </row>
    <row r="16" spans="1:3" ht="19.5" customHeight="1">
      <c r="A16" s="1080" t="s">
        <v>506</v>
      </c>
      <c r="B16" s="917">
        <v>20302</v>
      </c>
      <c r="C16" s="918" t="s">
        <v>507</v>
      </c>
    </row>
    <row r="17" spans="1:3" ht="19.5" customHeight="1">
      <c r="A17" s="1080" t="s">
        <v>508</v>
      </c>
      <c r="B17" s="917">
        <v>20302</v>
      </c>
      <c r="C17" s="918" t="s">
        <v>497</v>
      </c>
    </row>
    <row r="18" spans="1:3" ht="19.5" customHeight="1">
      <c r="A18" s="1080" t="s">
        <v>509</v>
      </c>
      <c r="B18" s="917">
        <v>20586</v>
      </c>
      <c r="C18" s="918" t="s">
        <v>507</v>
      </c>
    </row>
    <row r="19" spans="1:3" ht="19.5" customHeight="1">
      <c r="A19" s="1080" t="s">
        <v>510</v>
      </c>
      <c r="B19" s="917">
        <v>20586</v>
      </c>
      <c r="C19" s="918" t="s">
        <v>507</v>
      </c>
    </row>
    <row r="20" spans="1:3" ht="19.5" customHeight="1">
      <c r="A20" s="1080" t="s">
        <v>511</v>
      </c>
      <c r="B20" s="917">
        <v>20586</v>
      </c>
      <c r="C20" s="918" t="s">
        <v>507</v>
      </c>
    </row>
    <row r="21" spans="1:3" ht="19.5" customHeight="1">
      <c r="A21" s="1080" t="s">
        <v>512</v>
      </c>
      <c r="B21" s="917">
        <v>20586</v>
      </c>
      <c r="C21" s="918" t="s">
        <v>507</v>
      </c>
    </row>
    <row r="22" spans="1:3" ht="19.5" customHeight="1">
      <c r="A22" s="1080" t="s">
        <v>527</v>
      </c>
      <c r="B22" s="917">
        <v>20586</v>
      </c>
      <c r="C22" s="918" t="s">
        <v>507</v>
      </c>
    </row>
    <row r="23" spans="1:3" ht="19.5" customHeight="1">
      <c r="A23" s="1080" t="s">
        <v>528</v>
      </c>
      <c r="B23" s="917">
        <v>20586</v>
      </c>
      <c r="C23" s="918" t="s">
        <v>507</v>
      </c>
    </row>
    <row r="24" spans="1:3" ht="19.5" customHeight="1">
      <c r="A24" s="1080" t="s">
        <v>529</v>
      </c>
      <c r="B24" s="917">
        <v>20586</v>
      </c>
      <c r="C24" s="918" t="s">
        <v>507</v>
      </c>
    </row>
    <row r="25" spans="1:3" ht="19.5" customHeight="1">
      <c r="A25" s="1080" t="s">
        <v>530</v>
      </c>
      <c r="B25" s="917">
        <v>20586</v>
      </c>
      <c r="C25" s="918" t="s">
        <v>507</v>
      </c>
    </row>
    <row r="26" spans="1:3" ht="19.5" customHeight="1">
      <c r="A26" s="1080" t="s">
        <v>531</v>
      </c>
      <c r="B26" s="917">
        <v>20586</v>
      </c>
      <c r="C26" s="918" t="s">
        <v>507</v>
      </c>
    </row>
    <row r="27" spans="1:3" ht="19.5" customHeight="1">
      <c r="A27" s="1080" t="s">
        <v>532</v>
      </c>
      <c r="B27" s="917">
        <v>20586</v>
      </c>
      <c r="C27" s="918" t="s">
        <v>497</v>
      </c>
    </row>
    <row r="28" spans="1:3" ht="19.5" customHeight="1">
      <c r="A28" s="1080" t="s">
        <v>533</v>
      </c>
      <c r="B28" s="917">
        <v>20586</v>
      </c>
      <c r="C28" s="918" t="s">
        <v>497</v>
      </c>
    </row>
    <row r="29" spans="1:3" ht="19.5" customHeight="1">
      <c r="A29" s="1080" t="s">
        <v>534</v>
      </c>
      <c r="B29" s="917">
        <v>20586</v>
      </c>
      <c r="C29" s="918" t="s">
        <v>497</v>
      </c>
    </row>
    <row r="30" spans="1:3" ht="19.5" customHeight="1">
      <c r="A30" s="1080" t="s">
        <v>535</v>
      </c>
      <c r="B30" s="917">
        <v>20586</v>
      </c>
      <c r="C30" s="918" t="s">
        <v>536</v>
      </c>
    </row>
    <row r="31" spans="1:3" ht="19.5" customHeight="1">
      <c r="A31" s="1080" t="s">
        <v>421</v>
      </c>
      <c r="B31" s="917">
        <v>20586</v>
      </c>
      <c r="C31" s="918" t="s">
        <v>536</v>
      </c>
    </row>
    <row r="32" spans="1:3" ht="19.5" customHeight="1">
      <c r="A32" s="1080" t="s">
        <v>537</v>
      </c>
      <c r="B32" s="917">
        <v>20586</v>
      </c>
      <c r="C32" s="918" t="s">
        <v>536</v>
      </c>
    </row>
    <row r="33" spans="1:3" ht="19.5" customHeight="1">
      <c r="A33" s="1080" t="s">
        <v>538</v>
      </c>
      <c r="B33" s="917">
        <v>20586</v>
      </c>
      <c r="C33" s="918" t="s">
        <v>536</v>
      </c>
    </row>
    <row r="34" spans="1:3" ht="19.5" customHeight="1" thickBot="1">
      <c r="A34" s="1077" t="s">
        <v>539</v>
      </c>
      <c r="B34" s="912">
        <v>20586</v>
      </c>
      <c r="C34" s="913" t="s">
        <v>536</v>
      </c>
    </row>
    <row r="36" spans="1:3" ht="19.5" customHeight="1" thickBot="1">
      <c r="A36" s="909" t="s">
        <v>708</v>
      </c>
      <c r="B36" s="910"/>
      <c r="C36" s="911"/>
    </row>
    <row r="37" spans="1:3" ht="19.5" customHeight="1">
      <c r="A37" s="1076" t="s">
        <v>420</v>
      </c>
      <c r="B37" s="936" t="s">
        <v>492</v>
      </c>
      <c r="C37" s="937" t="s">
        <v>493</v>
      </c>
    </row>
    <row r="38" spans="1:3" ht="19.5" customHeight="1">
      <c r="A38" s="1080" t="s">
        <v>540</v>
      </c>
      <c r="B38" s="917">
        <v>24940</v>
      </c>
      <c r="C38" s="918" t="s">
        <v>1050</v>
      </c>
    </row>
    <row r="39" spans="1:3" ht="19.5" customHeight="1">
      <c r="A39" s="1080" t="s">
        <v>583</v>
      </c>
      <c r="B39" s="917">
        <v>24940</v>
      </c>
      <c r="C39" s="918" t="s">
        <v>1050</v>
      </c>
    </row>
    <row r="40" spans="1:3" ht="19.5" customHeight="1">
      <c r="A40" s="1080" t="s">
        <v>541</v>
      </c>
      <c r="B40" s="917">
        <v>31686</v>
      </c>
      <c r="C40" s="918" t="s">
        <v>542</v>
      </c>
    </row>
    <row r="41" spans="1:3" ht="19.5" customHeight="1">
      <c r="A41" s="1080" t="s">
        <v>543</v>
      </c>
      <c r="B41" s="917">
        <v>31686</v>
      </c>
      <c r="C41" s="918" t="s">
        <v>544</v>
      </c>
    </row>
    <row r="42" spans="1:3" ht="19.5" customHeight="1">
      <c r="A42" s="1080" t="s">
        <v>545</v>
      </c>
      <c r="B42" s="917">
        <v>31686</v>
      </c>
      <c r="C42" s="918" t="s">
        <v>422</v>
      </c>
    </row>
    <row r="43" spans="1:3" ht="19.5" customHeight="1">
      <c r="A43" s="1080" t="s">
        <v>546</v>
      </c>
      <c r="B43" s="917">
        <v>31686</v>
      </c>
      <c r="C43" s="918" t="s">
        <v>1051</v>
      </c>
    </row>
    <row r="44" spans="1:3" ht="19.5" customHeight="1">
      <c r="A44" s="1080" t="s">
        <v>547</v>
      </c>
      <c r="B44" s="917">
        <v>31686</v>
      </c>
      <c r="C44" s="918" t="s">
        <v>542</v>
      </c>
    </row>
    <row r="45" spans="1:3" ht="19.5" customHeight="1">
      <c r="A45" s="1080" t="s">
        <v>1052</v>
      </c>
      <c r="B45" s="917">
        <v>31686</v>
      </c>
      <c r="C45" s="918" t="s">
        <v>572</v>
      </c>
    </row>
    <row r="46" spans="1:3" ht="19.5" customHeight="1">
      <c r="A46" s="1080" t="s">
        <v>573</v>
      </c>
      <c r="B46" s="917">
        <v>32594</v>
      </c>
      <c r="C46" s="918" t="s">
        <v>574</v>
      </c>
    </row>
    <row r="47" spans="1:3" ht="19.5" customHeight="1">
      <c r="A47" s="1080" t="s">
        <v>575</v>
      </c>
      <c r="B47" s="917">
        <v>32594</v>
      </c>
      <c r="C47" s="918" t="s">
        <v>576</v>
      </c>
    </row>
    <row r="48" spans="1:3" ht="19.5" customHeight="1">
      <c r="A48" s="1080" t="s">
        <v>577</v>
      </c>
      <c r="B48" s="917">
        <v>32594</v>
      </c>
      <c r="C48" s="918" t="s">
        <v>578</v>
      </c>
    </row>
    <row r="49" spans="1:3" ht="19.5" customHeight="1">
      <c r="A49" s="1080" t="s">
        <v>579</v>
      </c>
      <c r="B49" s="917">
        <v>32594</v>
      </c>
      <c r="C49" s="918" t="s">
        <v>536</v>
      </c>
    </row>
    <row r="50" spans="1:3" ht="19.5" customHeight="1">
      <c r="A50" s="1080" t="s">
        <v>580</v>
      </c>
      <c r="B50" s="917">
        <v>32594</v>
      </c>
      <c r="C50" s="918" t="s">
        <v>581</v>
      </c>
    </row>
    <row r="51" spans="1:3" ht="19.5" customHeight="1">
      <c r="A51" s="1080" t="s">
        <v>582</v>
      </c>
      <c r="B51" s="917">
        <v>33592</v>
      </c>
      <c r="C51" s="918" t="s">
        <v>637</v>
      </c>
    </row>
    <row r="52" spans="1:3" ht="19.5" customHeight="1">
      <c r="A52" s="1080" t="s">
        <v>638</v>
      </c>
      <c r="B52" s="917">
        <v>34054</v>
      </c>
      <c r="C52" s="918" t="s">
        <v>581</v>
      </c>
    </row>
    <row r="53" spans="1:3" ht="19.5" customHeight="1">
      <c r="A53" s="1080" t="s">
        <v>639</v>
      </c>
      <c r="B53" s="917">
        <v>34054</v>
      </c>
      <c r="C53" s="918" t="s">
        <v>581</v>
      </c>
    </row>
    <row r="54" spans="1:3" ht="19.5" customHeight="1">
      <c r="A54" s="1080" t="s">
        <v>640</v>
      </c>
      <c r="B54" s="917">
        <v>34054</v>
      </c>
      <c r="C54" s="918" t="s">
        <v>581</v>
      </c>
    </row>
    <row r="55" spans="1:3" ht="19.5" customHeight="1">
      <c r="A55" s="1080" t="s">
        <v>1049</v>
      </c>
      <c r="B55" s="917">
        <v>36690</v>
      </c>
      <c r="C55" s="918" t="s">
        <v>641</v>
      </c>
    </row>
    <row r="56" spans="1:3" ht="19.5" customHeight="1" thickBot="1">
      <c r="A56" s="1077" t="s">
        <v>454</v>
      </c>
      <c r="B56" s="912">
        <v>36732</v>
      </c>
      <c r="C56" s="913" t="s">
        <v>542</v>
      </c>
    </row>
    <row r="57" spans="1:3" ht="19.5" customHeight="1">
      <c r="A57" s="911"/>
      <c r="B57" s="910"/>
      <c r="C57" s="911"/>
    </row>
    <row r="58" spans="1:3" ht="19.5" customHeight="1">
      <c r="A58" s="909" t="s">
        <v>709</v>
      </c>
      <c r="B58" s="910"/>
      <c r="C58" s="911"/>
    </row>
    <row r="59" spans="1:3" ht="19.5" customHeight="1" thickBot="1">
      <c r="A59" s="909"/>
      <c r="B59" s="910"/>
      <c r="C59" s="911"/>
    </row>
    <row r="60" spans="1:3" ht="19.5" customHeight="1" thickBot="1">
      <c r="A60" s="1078" t="s">
        <v>642</v>
      </c>
      <c r="B60" s="919">
        <v>30015</v>
      </c>
      <c r="C60" s="920" t="s">
        <v>643</v>
      </c>
    </row>
    <row r="61" spans="1:3" ht="19.5" customHeight="1">
      <c r="A61" s="911"/>
      <c r="B61" s="910"/>
      <c r="C61" s="911"/>
    </row>
    <row r="62" spans="1:3" ht="19.5" customHeight="1" thickBot="1">
      <c r="A62" s="909" t="s">
        <v>710</v>
      </c>
      <c r="B62" s="910"/>
      <c r="C62" s="911"/>
    </row>
    <row r="63" spans="1:3" ht="19.5" customHeight="1">
      <c r="A63" s="1079" t="s">
        <v>644</v>
      </c>
      <c r="B63" s="915">
        <v>32594</v>
      </c>
      <c r="C63" s="916" t="s">
        <v>645</v>
      </c>
    </row>
    <row r="64" spans="1:3" ht="19.5" customHeight="1">
      <c r="A64" s="1080" t="s">
        <v>423</v>
      </c>
      <c r="B64" s="917">
        <v>32594</v>
      </c>
      <c r="C64" s="918" t="s">
        <v>646</v>
      </c>
    </row>
    <row r="65" spans="1:3" ht="19.5" customHeight="1" thickBot="1">
      <c r="A65" s="1077" t="s">
        <v>647</v>
      </c>
      <c r="B65" s="912">
        <v>37271</v>
      </c>
      <c r="C65" s="913" t="s">
        <v>648</v>
      </c>
    </row>
  </sheetData>
  <printOptions/>
  <pageMargins left="0.5905511811023623" right="0.5905511811023623" top="0.7874015748031497" bottom="0.7874015748031497" header="0.5118110236220472" footer="0.5118110236220472"/>
  <pageSetup horizontalDpi="300" verticalDpi="300" orientation="portrait" paperSize="9" r:id="rId1"/>
  <headerFooter alignWithMargins="0">
    <oddFooter>&amp;C&amp;P</oddFooter>
  </headerFooter>
  <rowBreaks count="1" manualBreakCount="1">
    <brk id="35" max="255" man="1"/>
  </rowBreaks>
</worksheet>
</file>

<file path=xl/worksheets/sheet18.xml><?xml version="1.0" encoding="utf-8"?>
<worksheet xmlns="http://schemas.openxmlformats.org/spreadsheetml/2006/main" xmlns:r="http://schemas.openxmlformats.org/officeDocument/2006/relationships">
  <dimension ref="A31:L38"/>
  <sheetViews>
    <sheetView showGridLines="0" workbookViewId="0" topLeftCell="A1">
      <selection activeCell="M1" sqref="M1"/>
    </sheetView>
  </sheetViews>
  <sheetFormatPr defaultColWidth="8.796875" defaultRowHeight="18" customHeight="1"/>
  <cols>
    <col min="1" max="12" width="7.09765625" style="9" customWidth="1"/>
    <col min="13" max="16384" width="9" style="9" customWidth="1"/>
  </cols>
  <sheetData>
    <row r="31" spans="1:3" ht="18" customHeight="1" thickBot="1">
      <c r="A31" s="10" t="s">
        <v>713</v>
      </c>
      <c r="B31" s="10"/>
      <c r="C31" s="10"/>
    </row>
    <row r="32" spans="1:9" ht="18" customHeight="1">
      <c r="A32" s="1432" t="s">
        <v>477</v>
      </c>
      <c r="B32" s="1425"/>
      <c r="C32" s="1425"/>
      <c r="D32" s="1425" t="s">
        <v>478</v>
      </c>
      <c r="E32" s="1425"/>
      <c r="F32" s="1425"/>
      <c r="G32" s="1425" t="s">
        <v>479</v>
      </c>
      <c r="H32" s="1425"/>
      <c r="I32" s="1427"/>
    </row>
    <row r="33" spans="1:9" ht="18" customHeight="1" thickBot="1">
      <c r="A33" s="1430" t="s">
        <v>480</v>
      </c>
      <c r="B33" s="1426"/>
      <c r="C33" s="1431"/>
      <c r="D33" s="1426" t="s">
        <v>1107</v>
      </c>
      <c r="E33" s="1426"/>
      <c r="F33" s="1426"/>
      <c r="G33" s="1426"/>
      <c r="H33" s="1426"/>
      <c r="I33" s="1428"/>
    </row>
    <row r="35" spans="1:12" ht="18" customHeight="1" thickBot="1">
      <c r="A35" s="10" t="s">
        <v>714</v>
      </c>
      <c r="B35" s="10"/>
      <c r="C35" s="10"/>
      <c r="L35" s="241" t="s">
        <v>715</v>
      </c>
    </row>
    <row r="36" spans="1:12" ht="18" customHeight="1">
      <c r="A36" s="1421" t="s">
        <v>649</v>
      </c>
      <c r="B36" s="1422"/>
      <c r="C36" s="1422" t="s">
        <v>650</v>
      </c>
      <c r="D36" s="1422"/>
      <c r="E36" s="1422"/>
      <c r="F36" s="1422"/>
      <c r="G36" s="1422"/>
      <c r="H36" s="1422"/>
      <c r="I36" s="1422"/>
      <c r="J36" s="1422"/>
      <c r="K36" s="1422" t="s">
        <v>102</v>
      </c>
      <c r="L36" s="1436"/>
    </row>
    <row r="37" spans="1:12" ht="18" customHeight="1">
      <c r="A37" s="1423"/>
      <c r="B37" s="1424"/>
      <c r="C37" s="1429" t="s">
        <v>424</v>
      </c>
      <c r="D37" s="1424"/>
      <c r="E37" s="1424" t="s">
        <v>651</v>
      </c>
      <c r="F37" s="1424"/>
      <c r="G37" s="1424" t="s">
        <v>652</v>
      </c>
      <c r="H37" s="1424"/>
      <c r="I37" s="1424" t="s">
        <v>653</v>
      </c>
      <c r="J37" s="1424"/>
      <c r="K37" s="1424"/>
      <c r="L37" s="1437"/>
    </row>
    <row r="38" spans="1:12" ht="18" customHeight="1" thickBot="1">
      <c r="A38" s="1433">
        <v>78</v>
      </c>
      <c r="B38" s="1434"/>
      <c r="C38" s="1434">
        <v>1</v>
      </c>
      <c r="D38" s="1434"/>
      <c r="E38" s="1434">
        <v>1</v>
      </c>
      <c r="F38" s="1434"/>
      <c r="G38" s="1434">
        <v>18</v>
      </c>
      <c r="H38" s="1434"/>
      <c r="I38" s="1434">
        <v>3</v>
      </c>
      <c r="J38" s="1434"/>
      <c r="K38" s="1434">
        <f>SUM(A38:J38)</f>
        <v>101</v>
      </c>
      <c r="L38" s="1435"/>
    </row>
  </sheetData>
  <mergeCells count="19">
    <mergeCell ref="K38:L38"/>
    <mergeCell ref="K36:L37"/>
    <mergeCell ref="G37:H37"/>
    <mergeCell ref="I37:J37"/>
    <mergeCell ref="C36:J36"/>
    <mergeCell ref="I38:J38"/>
    <mergeCell ref="A38:B38"/>
    <mergeCell ref="C38:D38"/>
    <mergeCell ref="E38:F38"/>
    <mergeCell ref="G38:H38"/>
    <mergeCell ref="A36:B37"/>
    <mergeCell ref="D32:F32"/>
    <mergeCell ref="D33:F33"/>
    <mergeCell ref="G32:I32"/>
    <mergeCell ref="G33:I33"/>
    <mergeCell ref="C37:D37"/>
    <mergeCell ref="E37:F37"/>
    <mergeCell ref="A33:C33"/>
    <mergeCell ref="A32:C32"/>
  </mergeCells>
  <printOptions/>
  <pageMargins left="0.5905511811023623" right="0.5905511811023623" top="0.7874015748031497" bottom="0.7874015748031497" header="0.5118110236220472" footer="0.5118110236220472"/>
  <pageSetup horizontalDpi="300" verticalDpi="300" orientation="portrait" paperSize="9" r:id="rId3"/>
  <headerFooter alignWithMargins="0">
    <oddFooter>&amp;C&amp;P</oddFooter>
  </headerFooter>
  <legacyDrawing r:id="rId2"/>
  <oleObjects>
    <oleObject progId="Word.Document.8" shapeId="545207" r:id="rId1"/>
  </oleObjects>
</worksheet>
</file>

<file path=xl/worksheets/sheet19.xml><?xml version="1.0" encoding="utf-8"?>
<worksheet xmlns="http://schemas.openxmlformats.org/spreadsheetml/2006/main" xmlns:r="http://schemas.openxmlformats.org/officeDocument/2006/relationships">
  <dimension ref="A1:F49"/>
  <sheetViews>
    <sheetView showGridLines="0" workbookViewId="0" topLeftCell="A1">
      <selection activeCell="F1" sqref="F1"/>
    </sheetView>
  </sheetViews>
  <sheetFormatPr defaultColWidth="8.796875" defaultRowHeight="14.25"/>
  <cols>
    <col min="1" max="2" width="14.09765625" style="9" customWidth="1"/>
    <col min="3" max="3" width="12.09765625" style="14" customWidth="1"/>
    <col min="4" max="4" width="15" style="15" customWidth="1"/>
    <col min="5" max="5" width="14.8984375" style="15" customWidth="1"/>
    <col min="6" max="6" width="16.8984375" style="9" customWidth="1"/>
    <col min="7" max="16384" width="9" style="9" customWidth="1"/>
  </cols>
  <sheetData>
    <row r="1" spans="1:5" ht="20.25" customHeight="1" thickBot="1">
      <c r="A1" s="10" t="s">
        <v>717</v>
      </c>
      <c r="E1" s="938" t="s">
        <v>716</v>
      </c>
    </row>
    <row r="2" spans="1:5" ht="16.5" customHeight="1" thickBot="1">
      <c r="A2" s="1444" t="s">
        <v>464</v>
      </c>
      <c r="B2" s="1445"/>
      <c r="C2" s="939" t="s">
        <v>80</v>
      </c>
      <c r="D2" s="940" t="s">
        <v>465</v>
      </c>
      <c r="E2" s="941" t="s">
        <v>466</v>
      </c>
    </row>
    <row r="3" spans="1:5" ht="16.5" customHeight="1">
      <c r="A3" s="1440"/>
      <c r="B3" s="1441"/>
      <c r="C3" s="942" t="s">
        <v>654</v>
      </c>
      <c r="D3" s="943">
        <v>4773389372</v>
      </c>
      <c r="E3" s="944">
        <v>4587452263</v>
      </c>
    </row>
    <row r="4" spans="1:5" ht="16.5" customHeight="1">
      <c r="A4" s="1440"/>
      <c r="B4" s="1441"/>
      <c r="C4" s="945">
        <v>9</v>
      </c>
      <c r="D4" s="946">
        <v>6278331402</v>
      </c>
      <c r="E4" s="947">
        <v>6099190732</v>
      </c>
    </row>
    <row r="5" spans="1:5" ht="16.5" customHeight="1">
      <c r="A5" s="1440"/>
      <c r="B5" s="1441"/>
      <c r="C5" s="945">
        <v>10</v>
      </c>
      <c r="D5" s="946">
        <v>4997877064</v>
      </c>
      <c r="E5" s="947">
        <v>4788484409</v>
      </c>
    </row>
    <row r="6" spans="1:5" ht="16.5" customHeight="1">
      <c r="A6" s="1440"/>
      <c r="B6" s="1441"/>
      <c r="C6" s="945">
        <v>11</v>
      </c>
      <c r="D6" s="946">
        <v>5895236271</v>
      </c>
      <c r="E6" s="947">
        <v>5619250649</v>
      </c>
    </row>
    <row r="7" spans="1:5" ht="16.5" customHeight="1">
      <c r="A7" s="1440"/>
      <c r="B7" s="1441"/>
      <c r="C7" s="945">
        <v>12</v>
      </c>
      <c r="D7" s="946">
        <v>5201896699</v>
      </c>
      <c r="E7" s="947">
        <v>5021868979</v>
      </c>
    </row>
    <row r="8" spans="1:5" ht="16.5" customHeight="1" thickBot="1">
      <c r="A8" s="1442"/>
      <c r="B8" s="1443"/>
      <c r="C8" s="948">
        <v>13</v>
      </c>
      <c r="D8" s="949">
        <v>4544492682</v>
      </c>
      <c r="E8" s="950">
        <v>4371019596</v>
      </c>
    </row>
    <row r="9" spans="1:5" ht="16.5" customHeight="1" thickTop="1">
      <c r="A9" s="1438" t="s">
        <v>655</v>
      </c>
      <c r="B9" s="1439"/>
      <c r="C9" s="951" t="s">
        <v>654</v>
      </c>
      <c r="D9" s="952">
        <v>637987217</v>
      </c>
      <c r="E9" s="953">
        <v>567681011</v>
      </c>
    </row>
    <row r="10" spans="1:5" ht="16.5" customHeight="1">
      <c r="A10" s="1440"/>
      <c r="B10" s="1441"/>
      <c r="C10" s="945">
        <v>9</v>
      </c>
      <c r="D10" s="946">
        <v>635571923</v>
      </c>
      <c r="E10" s="947">
        <v>541106821</v>
      </c>
    </row>
    <row r="11" spans="1:5" ht="16.5" customHeight="1">
      <c r="A11" s="1440"/>
      <c r="B11" s="1441"/>
      <c r="C11" s="945">
        <v>10</v>
      </c>
      <c r="D11" s="946">
        <v>592755481</v>
      </c>
      <c r="E11" s="947">
        <v>533152772</v>
      </c>
    </row>
    <row r="12" spans="1:5" ht="16.5" customHeight="1">
      <c r="A12" s="1440"/>
      <c r="B12" s="1441"/>
      <c r="C12" s="945">
        <v>11</v>
      </c>
      <c r="D12" s="946">
        <v>566804817</v>
      </c>
      <c r="E12" s="947">
        <v>519148381</v>
      </c>
    </row>
    <row r="13" spans="1:5" ht="16.5" customHeight="1">
      <c r="A13" s="1440"/>
      <c r="B13" s="1441"/>
      <c r="C13" s="945">
        <v>12</v>
      </c>
      <c r="D13" s="946">
        <v>589219928</v>
      </c>
      <c r="E13" s="947">
        <v>540128072</v>
      </c>
    </row>
    <row r="14" spans="1:5" ht="16.5" customHeight="1" thickBot="1">
      <c r="A14" s="1442"/>
      <c r="B14" s="1443"/>
      <c r="C14" s="948">
        <v>13</v>
      </c>
      <c r="D14" s="949">
        <v>628063707</v>
      </c>
      <c r="E14" s="950">
        <v>583490200</v>
      </c>
    </row>
    <row r="15" spans="1:5" ht="16.5" customHeight="1" thickTop="1">
      <c r="A15" s="1438" t="s">
        <v>656</v>
      </c>
      <c r="B15" s="1439"/>
      <c r="C15" s="951" t="s">
        <v>657</v>
      </c>
      <c r="D15" s="952">
        <v>377929199</v>
      </c>
      <c r="E15" s="953">
        <v>359235439</v>
      </c>
    </row>
    <row r="16" spans="1:5" ht="16.5" customHeight="1" thickBot="1">
      <c r="A16" s="1442"/>
      <c r="B16" s="1443"/>
      <c r="C16" s="948">
        <v>13</v>
      </c>
      <c r="D16" s="949">
        <v>469264723</v>
      </c>
      <c r="E16" s="950">
        <v>462733806</v>
      </c>
    </row>
    <row r="17" spans="1:5" ht="16.5" customHeight="1" thickTop="1">
      <c r="A17" s="1438" t="s">
        <v>658</v>
      </c>
      <c r="B17" s="1439"/>
      <c r="C17" s="951" t="s">
        <v>654</v>
      </c>
      <c r="D17" s="952">
        <v>692645465</v>
      </c>
      <c r="E17" s="953">
        <v>683164765</v>
      </c>
    </row>
    <row r="18" spans="1:5" ht="16.5" customHeight="1">
      <c r="A18" s="1440"/>
      <c r="B18" s="1441"/>
      <c r="C18" s="945">
        <v>9</v>
      </c>
      <c r="D18" s="946">
        <v>663620647</v>
      </c>
      <c r="E18" s="947">
        <v>656042244</v>
      </c>
    </row>
    <row r="19" spans="1:5" ht="16.5" customHeight="1">
      <c r="A19" s="1440"/>
      <c r="B19" s="1441"/>
      <c r="C19" s="945">
        <v>10</v>
      </c>
      <c r="D19" s="946">
        <v>643567391</v>
      </c>
      <c r="E19" s="947">
        <v>643521639</v>
      </c>
    </row>
    <row r="20" spans="1:5" ht="16.5" customHeight="1">
      <c r="A20" s="1440"/>
      <c r="B20" s="1441"/>
      <c r="C20" s="945">
        <v>11</v>
      </c>
      <c r="D20" s="946">
        <v>742981225</v>
      </c>
      <c r="E20" s="947">
        <v>741109887</v>
      </c>
    </row>
    <row r="21" spans="1:5" ht="16.5" customHeight="1">
      <c r="A21" s="1440"/>
      <c r="B21" s="1441"/>
      <c r="C21" s="945">
        <v>12</v>
      </c>
      <c r="D21" s="946">
        <v>740449112</v>
      </c>
      <c r="E21" s="947">
        <v>724846206</v>
      </c>
    </row>
    <row r="22" spans="1:5" ht="16.5" customHeight="1" thickBot="1">
      <c r="A22" s="1442"/>
      <c r="B22" s="1443"/>
      <c r="C22" s="948">
        <v>13</v>
      </c>
      <c r="D22" s="949">
        <v>801976653</v>
      </c>
      <c r="E22" s="950">
        <v>797641661</v>
      </c>
    </row>
    <row r="23" spans="1:5" ht="16.5" customHeight="1" thickTop="1">
      <c r="A23" s="1438" t="s">
        <v>659</v>
      </c>
      <c r="B23" s="1439"/>
      <c r="C23" s="951" t="s">
        <v>654</v>
      </c>
      <c r="D23" s="952">
        <v>58912676</v>
      </c>
      <c r="E23" s="953">
        <v>54046693</v>
      </c>
    </row>
    <row r="24" spans="1:5" ht="16.5" customHeight="1">
      <c r="A24" s="1440"/>
      <c r="B24" s="1441"/>
      <c r="C24" s="945">
        <v>9</v>
      </c>
      <c r="D24" s="946">
        <v>27203282</v>
      </c>
      <c r="E24" s="947">
        <v>26126725</v>
      </c>
    </row>
    <row r="25" spans="1:5" ht="16.5" customHeight="1">
      <c r="A25" s="1440"/>
      <c r="B25" s="1441"/>
      <c r="C25" s="945">
        <v>10</v>
      </c>
      <c r="D25" s="946">
        <v>2113773</v>
      </c>
      <c r="E25" s="947">
        <v>1781346</v>
      </c>
    </row>
    <row r="26" spans="1:5" ht="16.5" customHeight="1">
      <c r="A26" s="1440"/>
      <c r="B26" s="1441"/>
      <c r="C26" s="945">
        <v>11</v>
      </c>
      <c r="D26" s="946">
        <v>228829487</v>
      </c>
      <c r="E26" s="947">
        <v>226504380</v>
      </c>
    </row>
    <row r="27" spans="1:5" ht="16.5" customHeight="1">
      <c r="A27" s="1440"/>
      <c r="B27" s="1441"/>
      <c r="C27" s="945">
        <v>12</v>
      </c>
      <c r="D27" s="946">
        <v>107826445</v>
      </c>
      <c r="E27" s="947">
        <v>93762955</v>
      </c>
    </row>
    <row r="28" spans="1:5" ht="16.5" customHeight="1" thickBot="1">
      <c r="A28" s="1442"/>
      <c r="B28" s="1443"/>
      <c r="C28" s="948">
        <v>13</v>
      </c>
      <c r="D28" s="949">
        <v>38401325</v>
      </c>
      <c r="E28" s="950">
        <v>37516608</v>
      </c>
    </row>
    <row r="29" spans="1:5" ht="16.5" customHeight="1" thickTop="1">
      <c r="A29" s="1438" t="s">
        <v>660</v>
      </c>
      <c r="B29" s="1439"/>
      <c r="C29" s="951" t="s">
        <v>654</v>
      </c>
      <c r="D29" s="952">
        <v>616922994</v>
      </c>
      <c r="E29" s="953">
        <v>598381053</v>
      </c>
    </row>
    <row r="30" spans="1:5" ht="16.5" customHeight="1">
      <c r="A30" s="1440"/>
      <c r="B30" s="1441"/>
      <c r="C30" s="945">
        <v>9</v>
      </c>
      <c r="D30" s="946">
        <v>627813659</v>
      </c>
      <c r="E30" s="947">
        <v>612641771</v>
      </c>
    </row>
    <row r="31" spans="1:5" ht="16.5" customHeight="1">
      <c r="A31" s="1440"/>
      <c r="B31" s="1441"/>
      <c r="C31" s="945">
        <v>10</v>
      </c>
      <c r="D31" s="946">
        <v>707780082</v>
      </c>
      <c r="E31" s="947">
        <v>680649527</v>
      </c>
    </row>
    <row r="32" spans="1:5" ht="16.5" customHeight="1">
      <c r="A32" s="1440"/>
      <c r="B32" s="1441"/>
      <c r="C32" s="945">
        <v>11</v>
      </c>
      <c r="D32" s="946">
        <v>363431154</v>
      </c>
      <c r="E32" s="947">
        <v>353949516</v>
      </c>
    </row>
    <row r="33" spans="1:5" ht="16.5" customHeight="1">
      <c r="A33" s="1440"/>
      <c r="B33" s="1441"/>
      <c r="C33" s="945">
        <v>12</v>
      </c>
      <c r="D33" s="946">
        <v>153789693</v>
      </c>
      <c r="E33" s="947">
        <v>137164137</v>
      </c>
    </row>
    <row r="34" spans="1:5" ht="16.5" customHeight="1" thickBot="1">
      <c r="A34" s="1442"/>
      <c r="B34" s="1443"/>
      <c r="C34" s="948">
        <v>13</v>
      </c>
      <c r="D34" s="949">
        <v>152531111</v>
      </c>
      <c r="E34" s="950">
        <v>143291922</v>
      </c>
    </row>
    <row r="35" spans="1:5" ht="16.5" customHeight="1" thickTop="1">
      <c r="A35" s="1438" t="s">
        <v>661</v>
      </c>
      <c r="B35" s="1439"/>
      <c r="C35" s="951" t="s">
        <v>654</v>
      </c>
      <c r="D35" s="952">
        <v>503747640</v>
      </c>
      <c r="E35" s="953">
        <v>503041490</v>
      </c>
    </row>
    <row r="36" spans="1:5" ht="16.5" customHeight="1">
      <c r="A36" s="1440"/>
      <c r="B36" s="1441"/>
      <c r="C36" s="945">
        <v>9</v>
      </c>
      <c r="D36" s="946">
        <v>216270150</v>
      </c>
      <c r="E36" s="947">
        <v>215217767</v>
      </c>
    </row>
    <row r="37" spans="1:5" ht="16.5" customHeight="1">
      <c r="A37" s="1440"/>
      <c r="B37" s="1441"/>
      <c r="C37" s="945">
        <v>10</v>
      </c>
      <c r="D37" s="946">
        <v>46721543</v>
      </c>
      <c r="E37" s="947">
        <v>46273565</v>
      </c>
    </row>
    <row r="38" spans="1:5" ht="16.5" customHeight="1">
      <c r="A38" s="1440"/>
      <c r="B38" s="1441"/>
      <c r="C38" s="945">
        <v>11</v>
      </c>
      <c r="D38" s="946">
        <v>87006218</v>
      </c>
      <c r="E38" s="947">
        <v>85702201</v>
      </c>
    </row>
    <row r="39" spans="1:5" ht="16.5" customHeight="1">
      <c r="A39" s="1440"/>
      <c r="B39" s="1441"/>
      <c r="C39" s="945">
        <v>12</v>
      </c>
      <c r="D39" s="946">
        <v>33244017</v>
      </c>
      <c r="E39" s="947">
        <v>32315745</v>
      </c>
    </row>
    <row r="40" spans="1:5" ht="16.5" customHeight="1" thickBot="1">
      <c r="A40" s="1442"/>
      <c r="B40" s="1443"/>
      <c r="C40" s="948">
        <v>13</v>
      </c>
      <c r="D40" s="949">
        <v>762003730</v>
      </c>
      <c r="E40" s="950">
        <v>748538496</v>
      </c>
    </row>
    <row r="41" spans="1:6" ht="16.5" customHeight="1" thickTop="1">
      <c r="A41" s="1450" t="s">
        <v>662</v>
      </c>
      <c r="B41" s="1451"/>
      <c r="C41" s="951" t="s">
        <v>654</v>
      </c>
      <c r="D41" s="952">
        <v>218250764</v>
      </c>
      <c r="E41" s="953">
        <v>164651174</v>
      </c>
      <c r="F41" s="1449" t="s">
        <v>425</v>
      </c>
    </row>
    <row r="42" spans="1:6" ht="16.5" customHeight="1" thickBot="1">
      <c r="A42" s="1452"/>
      <c r="B42" s="1453"/>
      <c r="C42" s="954">
        <v>9</v>
      </c>
      <c r="D42" s="955">
        <v>232908337</v>
      </c>
      <c r="E42" s="956">
        <v>203491895</v>
      </c>
      <c r="F42" s="1449"/>
    </row>
    <row r="43" spans="1:5" ht="16.5" customHeight="1" thickTop="1">
      <c r="A43" s="1450" t="s">
        <v>663</v>
      </c>
      <c r="B43" s="1446" t="s">
        <v>664</v>
      </c>
      <c r="C43" s="951" t="s">
        <v>665</v>
      </c>
      <c r="D43" s="952">
        <v>185338793</v>
      </c>
      <c r="E43" s="953">
        <v>156330399</v>
      </c>
    </row>
    <row r="44" spans="1:5" ht="16.5" customHeight="1">
      <c r="A44" s="1457"/>
      <c r="B44" s="1447"/>
      <c r="C44" s="945">
        <v>12</v>
      </c>
      <c r="D44" s="946">
        <v>178815649</v>
      </c>
      <c r="E44" s="947">
        <v>131576771</v>
      </c>
    </row>
    <row r="45" spans="1:5" ht="16.5" customHeight="1" thickBot="1">
      <c r="A45" s="1457"/>
      <c r="B45" s="1448"/>
      <c r="C45" s="948">
        <v>13</v>
      </c>
      <c r="D45" s="949">
        <v>177019688</v>
      </c>
      <c r="E45" s="950">
        <v>138133812</v>
      </c>
    </row>
    <row r="46" spans="1:5" ht="17.25" customHeight="1" thickTop="1">
      <c r="A46" s="1457"/>
      <c r="B46" s="1454" t="s">
        <v>666</v>
      </c>
      <c r="C46" s="951" t="s">
        <v>665</v>
      </c>
      <c r="D46" s="952">
        <v>280725622</v>
      </c>
      <c r="E46" s="953">
        <v>345885182</v>
      </c>
    </row>
    <row r="47" spans="1:5" ht="16.5" customHeight="1">
      <c r="A47" s="1457"/>
      <c r="B47" s="1455"/>
      <c r="C47" s="945">
        <v>12</v>
      </c>
      <c r="D47" s="946">
        <v>55852500</v>
      </c>
      <c r="E47" s="947">
        <v>98078155</v>
      </c>
    </row>
    <row r="48" spans="1:5" ht="16.5" customHeight="1" thickBot="1">
      <c r="A48" s="1458"/>
      <c r="B48" s="1456"/>
      <c r="C48" s="948">
        <v>13</v>
      </c>
      <c r="D48" s="949">
        <v>25639000</v>
      </c>
      <c r="E48" s="950">
        <v>108499178</v>
      </c>
    </row>
    <row r="49" ht="18" customHeight="1">
      <c r="E49" s="16" t="s">
        <v>667</v>
      </c>
    </row>
  </sheetData>
  <mergeCells count="13">
    <mergeCell ref="B43:B45"/>
    <mergeCell ref="F41:F42"/>
    <mergeCell ref="A41:B42"/>
    <mergeCell ref="B46:B48"/>
    <mergeCell ref="A43:A48"/>
    <mergeCell ref="A2:B2"/>
    <mergeCell ref="A3:B8"/>
    <mergeCell ref="A9:B14"/>
    <mergeCell ref="A15:B16"/>
    <mergeCell ref="A17:B22"/>
    <mergeCell ref="A23:B28"/>
    <mergeCell ref="A29:B34"/>
    <mergeCell ref="A35:B40"/>
  </mergeCells>
  <printOptions/>
  <pageMargins left="0.5905511811023623" right="0.5905511811023623" top="0.7874015748031497" bottom="0.7874015748031497" header="0.5118110236220472" footer="0.5118110236220472"/>
  <pageSetup horizontalDpi="300" verticalDpi="300" orientation="portrait" paperSize="9" scale="86"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J49"/>
  <sheetViews>
    <sheetView showGridLines="0" workbookViewId="0" topLeftCell="A1">
      <selection activeCell="J1" sqref="J1"/>
    </sheetView>
  </sheetViews>
  <sheetFormatPr defaultColWidth="8.796875" defaultRowHeight="15.75" customHeight="1"/>
  <cols>
    <col min="1" max="1" width="9.69921875" style="1" customWidth="1"/>
    <col min="2" max="10" width="8.8984375" style="1" customWidth="1"/>
    <col min="11" max="16384" width="9" style="1" customWidth="1"/>
  </cols>
  <sheetData>
    <row r="1" spans="1:10" ht="15.75" customHeight="1" thickBot="1">
      <c r="A1" s="513" t="s">
        <v>566</v>
      </c>
      <c r="B1" s="513"/>
      <c r="C1" s="513"/>
      <c r="D1" s="513"/>
      <c r="E1" s="513"/>
      <c r="F1" s="513"/>
      <c r="G1" s="513"/>
      <c r="H1" s="513"/>
      <c r="I1" s="513"/>
      <c r="J1" s="513"/>
    </row>
    <row r="2" spans="1:10" ht="15.75" customHeight="1">
      <c r="A2" s="1165" t="s">
        <v>3</v>
      </c>
      <c r="B2" s="514" t="s">
        <v>4</v>
      </c>
      <c r="C2" s="515"/>
      <c r="D2" s="516"/>
      <c r="E2" s="515" t="s">
        <v>5</v>
      </c>
      <c r="F2" s="516"/>
      <c r="G2" s="517" t="s">
        <v>0</v>
      </c>
      <c r="H2" s="518" t="s">
        <v>1</v>
      </c>
      <c r="I2" s="519" t="s">
        <v>2</v>
      </c>
      <c r="J2" s="513"/>
    </row>
    <row r="3" spans="1:10" ht="15.75" customHeight="1" thickBot="1">
      <c r="A3" s="1166"/>
      <c r="B3" s="520" t="s">
        <v>1181</v>
      </c>
      <c r="C3" s="521" t="s">
        <v>1182</v>
      </c>
      <c r="D3" s="522" t="s">
        <v>1183</v>
      </c>
      <c r="E3" s="520" t="s">
        <v>1181</v>
      </c>
      <c r="F3" s="522" t="s">
        <v>1184</v>
      </c>
      <c r="G3" s="523" t="s">
        <v>6</v>
      </c>
      <c r="H3" s="523" t="s">
        <v>7</v>
      </c>
      <c r="I3" s="524" t="s">
        <v>8</v>
      </c>
      <c r="J3" s="513"/>
    </row>
    <row r="4" spans="1:10" ht="15.75" customHeight="1">
      <c r="A4" s="525" t="s">
        <v>260</v>
      </c>
      <c r="B4" s="526">
        <v>12.5</v>
      </c>
      <c r="C4" s="527">
        <v>33.5</v>
      </c>
      <c r="D4" s="528">
        <v>-3.3</v>
      </c>
      <c r="E4" s="526">
        <v>4.3</v>
      </c>
      <c r="F4" s="528">
        <v>18</v>
      </c>
      <c r="G4" s="529">
        <v>2237</v>
      </c>
      <c r="H4" s="530">
        <v>26</v>
      </c>
      <c r="I4" s="531">
        <v>73</v>
      </c>
      <c r="J4" s="513"/>
    </row>
    <row r="5" spans="1:10" ht="15.75" customHeight="1">
      <c r="A5" s="532" t="s">
        <v>261</v>
      </c>
      <c r="B5" s="533">
        <v>11.9</v>
      </c>
      <c r="C5" s="534">
        <v>35.7</v>
      </c>
      <c r="D5" s="535">
        <v>0</v>
      </c>
      <c r="E5" s="533">
        <v>4.6</v>
      </c>
      <c r="F5" s="535">
        <v>17.2</v>
      </c>
      <c r="G5" s="536">
        <v>2892</v>
      </c>
      <c r="H5" s="537">
        <v>35</v>
      </c>
      <c r="I5" s="538">
        <v>72</v>
      </c>
      <c r="J5" s="513"/>
    </row>
    <row r="6" spans="1:10" ht="15.75" customHeight="1">
      <c r="A6" s="532" t="s">
        <v>262</v>
      </c>
      <c r="B6" s="533">
        <v>13</v>
      </c>
      <c r="C6" s="534">
        <v>37.6</v>
      </c>
      <c r="D6" s="535">
        <v>-4.3</v>
      </c>
      <c r="E6" s="533">
        <v>4.3</v>
      </c>
      <c r="F6" s="535">
        <v>17.3</v>
      </c>
      <c r="G6" s="536">
        <v>2093</v>
      </c>
      <c r="H6" s="537">
        <v>83</v>
      </c>
      <c r="I6" s="538">
        <v>72</v>
      </c>
      <c r="J6" s="513"/>
    </row>
    <row r="7" spans="1:10" ht="15.75" customHeight="1">
      <c r="A7" s="532" t="s">
        <v>263</v>
      </c>
      <c r="B7" s="533">
        <v>12.3</v>
      </c>
      <c r="C7" s="534">
        <v>33.7</v>
      </c>
      <c r="D7" s="535">
        <v>-7.4</v>
      </c>
      <c r="E7" s="533">
        <v>4.3</v>
      </c>
      <c r="F7" s="535">
        <v>33.3</v>
      </c>
      <c r="G7" s="536">
        <v>2652</v>
      </c>
      <c r="H7" s="537">
        <v>68</v>
      </c>
      <c r="I7" s="538">
        <v>73</v>
      </c>
      <c r="J7" s="513"/>
    </row>
    <row r="8" spans="1:10" ht="15.75" customHeight="1">
      <c r="A8" s="532" t="s">
        <v>264</v>
      </c>
      <c r="B8" s="533">
        <v>11.8</v>
      </c>
      <c r="C8" s="534">
        <v>33.7</v>
      </c>
      <c r="D8" s="535">
        <v>-6.6</v>
      </c>
      <c r="E8" s="533">
        <v>4.3</v>
      </c>
      <c r="F8" s="535">
        <v>29.8</v>
      </c>
      <c r="G8" s="536">
        <v>2462</v>
      </c>
      <c r="H8" s="537">
        <v>79</v>
      </c>
      <c r="I8" s="538">
        <v>72</v>
      </c>
      <c r="J8" s="513"/>
    </row>
    <row r="9" spans="1:10" ht="15.75" customHeight="1">
      <c r="A9" s="532" t="s">
        <v>265</v>
      </c>
      <c r="B9" s="533">
        <v>12.6</v>
      </c>
      <c r="C9" s="534">
        <v>37</v>
      </c>
      <c r="D9" s="535">
        <v>-6.1</v>
      </c>
      <c r="E9" s="533">
        <v>4.2</v>
      </c>
      <c r="F9" s="535">
        <v>16.9</v>
      </c>
      <c r="G9" s="536">
        <v>2527</v>
      </c>
      <c r="H9" s="537">
        <v>58</v>
      </c>
      <c r="I9" s="538">
        <v>72</v>
      </c>
      <c r="J9" s="513"/>
    </row>
    <row r="10" spans="1:10" ht="15.75" customHeight="1">
      <c r="A10" s="532" t="s">
        <v>10</v>
      </c>
      <c r="B10" s="533">
        <v>13.1</v>
      </c>
      <c r="C10" s="534">
        <v>34.2</v>
      </c>
      <c r="D10" s="535">
        <v>-5.3</v>
      </c>
      <c r="E10" s="533">
        <v>4.3</v>
      </c>
      <c r="F10" s="535">
        <v>19.3</v>
      </c>
      <c r="G10" s="536">
        <v>2625</v>
      </c>
      <c r="H10" s="537">
        <v>122</v>
      </c>
      <c r="I10" s="538">
        <v>74</v>
      </c>
      <c r="J10" s="513"/>
    </row>
    <row r="11" spans="1:10" ht="15.75" customHeight="1">
      <c r="A11" s="532" t="s">
        <v>11</v>
      </c>
      <c r="B11" s="533">
        <v>13.2</v>
      </c>
      <c r="C11" s="534">
        <v>36.9</v>
      </c>
      <c r="D11" s="535">
        <v>-6.2</v>
      </c>
      <c r="E11" s="533">
        <v>4.4</v>
      </c>
      <c r="F11" s="535">
        <v>19.5</v>
      </c>
      <c r="G11" s="536">
        <v>2600</v>
      </c>
      <c r="H11" s="537">
        <v>77</v>
      </c>
      <c r="I11" s="538">
        <v>73</v>
      </c>
      <c r="J11" s="513"/>
    </row>
    <row r="12" spans="1:10" ht="15.75" customHeight="1">
      <c r="A12" s="539" t="s">
        <v>12</v>
      </c>
      <c r="B12" s="540">
        <v>13.1</v>
      </c>
      <c r="C12" s="541">
        <v>36.1</v>
      </c>
      <c r="D12" s="542">
        <v>-4.8</v>
      </c>
      <c r="E12" s="540">
        <v>4.5</v>
      </c>
      <c r="F12" s="542">
        <v>19.1</v>
      </c>
      <c r="G12" s="543">
        <v>2262</v>
      </c>
      <c r="H12" s="544">
        <v>49</v>
      </c>
      <c r="I12" s="545">
        <v>71</v>
      </c>
      <c r="J12" s="513"/>
    </row>
    <row r="13" spans="1:10" ht="15.75" customHeight="1" thickBot="1">
      <c r="A13" s="546" t="s">
        <v>17</v>
      </c>
      <c r="B13" s="547">
        <v>12.7</v>
      </c>
      <c r="C13" s="548">
        <v>34.7</v>
      </c>
      <c r="D13" s="549">
        <v>-9.6</v>
      </c>
      <c r="E13" s="547">
        <v>2</v>
      </c>
      <c r="F13" s="549">
        <v>10</v>
      </c>
      <c r="G13" s="550">
        <v>2163</v>
      </c>
      <c r="H13" s="551">
        <v>107</v>
      </c>
      <c r="I13" s="552">
        <v>70</v>
      </c>
      <c r="J13" s="513"/>
    </row>
    <row r="14" spans="1:10" ht="15.75" customHeight="1">
      <c r="A14" s="513"/>
      <c r="B14" s="513"/>
      <c r="C14" s="513" t="s">
        <v>782</v>
      </c>
      <c r="D14" s="513"/>
      <c r="E14" s="513"/>
      <c r="F14" s="513"/>
      <c r="G14" s="513"/>
      <c r="H14" s="513"/>
      <c r="I14" s="553" t="s">
        <v>609</v>
      </c>
      <c r="J14" s="513"/>
    </row>
    <row r="15" spans="1:10" ht="15.75" customHeight="1">
      <c r="A15" s="513"/>
      <c r="B15" s="513"/>
      <c r="C15" s="513"/>
      <c r="D15" s="513"/>
      <c r="E15" s="513"/>
      <c r="F15" s="513"/>
      <c r="G15" s="513"/>
      <c r="H15" s="513"/>
      <c r="I15" s="553"/>
      <c r="J15" s="513"/>
    </row>
    <row r="16" spans="1:10" ht="15.75" customHeight="1" thickBot="1">
      <c r="A16" s="513" t="s">
        <v>567</v>
      </c>
      <c r="B16" s="513"/>
      <c r="C16" s="513"/>
      <c r="D16" s="513"/>
      <c r="E16" s="513"/>
      <c r="F16" s="513"/>
      <c r="G16" s="513"/>
      <c r="H16" s="513"/>
      <c r="I16" s="513"/>
      <c r="J16" s="513"/>
    </row>
    <row r="17" spans="1:10" ht="15.75" customHeight="1" thickBot="1">
      <c r="A17" s="554" t="s">
        <v>27</v>
      </c>
      <c r="B17" s="555" t="s">
        <v>18</v>
      </c>
      <c r="C17" s="555" t="s">
        <v>19</v>
      </c>
      <c r="D17" s="555" t="s">
        <v>20</v>
      </c>
      <c r="E17" s="555" t="s">
        <v>21</v>
      </c>
      <c r="F17" s="555" t="s">
        <v>22</v>
      </c>
      <c r="G17" s="555" t="s">
        <v>23</v>
      </c>
      <c r="H17" s="555" t="s">
        <v>24</v>
      </c>
      <c r="I17" s="555" t="s">
        <v>25</v>
      </c>
      <c r="J17" s="556" t="s">
        <v>26</v>
      </c>
    </row>
    <row r="18" spans="1:10" ht="15.75" customHeight="1">
      <c r="A18" s="525" t="s">
        <v>260</v>
      </c>
      <c r="B18" s="529">
        <v>7989</v>
      </c>
      <c r="C18" s="529">
        <v>2056</v>
      </c>
      <c r="D18" s="529">
        <v>689</v>
      </c>
      <c r="E18" s="529">
        <v>221</v>
      </c>
      <c r="F18" s="529">
        <v>4</v>
      </c>
      <c r="G18" s="529">
        <v>3151</v>
      </c>
      <c r="H18" s="529">
        <v>435</v>
      </c>
      <c r="I18" s="529">
        <v>48</v>
      </c>
      <c r="J18" s="557">
        <v>1385</v>
      </c>
    </row>
    <row r="19" spans="1:10" ht="15.75" customHeight="1">
      <c r="A19" s="532" t="s">
        <v>261</v>
      </c>
      <c r="B19" s="536">
        <v>7989</v>
      </c>
      <c r="C19" s="536">
        <v>2051</v>
      </c>
      <c r="D19" s="536">
        <v>687</v>
      </c>
      <c r="E19" s="536">
        <v>225</v>
      </c>
      <c r="F19" s="536">
        <v>4</v>
      </c>
      <c r="G19" s="536">
        <v>3137</v>
      </c>
      <c r="H19" s="536">
        <v>434</v>
      </c>
      <c r="I19" s="536">
        <v>48</v>
      </c>
      <c r="J19" s="558">
        <v>1403</v>
      </c>
    </row>
    <row r="20" spans="1:10" ht="15.75" customHeight="1">
      <c r="A20" s="532" t="s">
        <v>262</v>
      </c>
      <c r="B20" s="536">
        <v>7989</v>
      </c>
      <c r="C20" s="536">
        <v>2040</v>
      </c>
      <c r="D20" s="536">
        <v>682</v>
      </c>
      <c r="E20" s="536">
        <v>219</v>
      </c>
      <c r="F20" s="536">
        <v>4</v>
      </c>
      <c r="G20" s="536">
        <v>3135</v>
      </c>
      <c r="H20" s="536">
        <v>434</v>
      </c>
      <c r="I20" s="536">
        <v>48</v>
      </c>
      <c r="J20" s="558">
        <v>1427</v>
      </c>
    </row>
    <row r="21" spans="1:10" ht="15.75" customHeight="1">
      <c r="A21" s="532" t="s">
        <v>263</v>
      </c>
      <c r="B21" s="536">
        <v>8018</v>
      </c>
      <c r="C21" s="536">
        <v>2034</v>
      </c>
      <c r="D21" s="536">
        <v>681</v>
      </c>
      <c r="E21" s="536">
        <v>221</v>
      </c>
      <c r="F21" s="536">
        <v>4</v>
      </c>
      <c r="G21" s="536">
        <v>3132</v>
      </c>
      <c r="H21" s="536">
        <v>434</v>
      </c>
      <c r="I21" s="536">
        <v>48</v>
      </c>
      <c r="J21" s="558">
        <v>1464</v>
      </c>
    </row>
    <row r="22" spans="1:10" ht="15.75" customHeight="1">
      <c r="A22" s="532" t="s">
        <v>264</v>
      </c>
      <c r="B22" s="536">
        <v>8018</v>
      </c>
      <c r="C22" s="536">
        <v>2013</v>
      </c>
      <c r="D22" s="536">
        <v>675</v>
      </c>
      <c r="E22" s="536">
        <v>229</v>
      </c>
      <c r="F22" s="536">
        <v>4</v>
      </c>
      <c r="G22" s="536">
        <v>3167</v>
      </c>
      <c r="H22" s="536">
        <v>433</v>
      </c>
      <c r="I22" s="536">
        <v>53</v>
      </c>
      <c r="J22" s="558">
        <v>1444</v>
      </c>
    </row>
    <row r="23" spans="1:10" ht="15.75" customHeight="1">
      <c r="A23" s="532" t="s">
        <v>265</v>
      </c>
      <c r="B23" s="536">
        <v>8018</v>
      </c>
      <c r="C23" s="536">
        <v>2004</v>
      </c>
      <c r="D23" s="536">
        <v>672</v>
      </c>
      <c r="E23" s="536">
        <v>242</v>
      </c>
      <c r="F23" s="536">
        <v>4</v>
      </c>
      <c r="G23" s="536">
        <v>3167</v>
      </c>
      <c r="H23" s="536">
        <v>432</v>
      </c>
      <c r="I23" s="536">
        <v>68</v>
      </c>
      <c r="J23" s="558">
        <v>1429</v>
      </c>
    </row>
    <row r="24" spans="1:10" ht="15.75" customHeight="1">
      <c r="A24" s="532" t="s">
        <v>10</v>
      </c>
      <c r="B24" s="536">
        <v>8018</v>
      </c>
      <c r="C24" s="536">
        <v>1999</v>
      </c>
      <c r="D24" s="536">
        <v>671</v>
      </c>
      <c r="E24" s="536">
        <v>245</v>
      </c>
      <c r="F24" s="536">
        <v>4</v>
      </c>
      <c r="G24" s="536">
        <v>3165</v>
      </c>
      <c r="H24" s="536">
        <v>432</v>
      </c>
      <c r="I24" s="536">
        <v>66</v>
      </c>
      <c r="J24" s="558">
        <v>1436</v>
      </c>
    </row>
    <row r="25" spans="1:10" ht="15.75" customHeight="1">
      <c r="A25" s="532" t="s">
        <v>11</v>
      </c>
      <c r="B25" s="536">
        <v>8018</v>
      </c>
      <c r="C25" s="536">
        <v>1998</v>
      </c>
      <c r="D25" s="536">
        <v>670</v>
      </c>
      <c r="E25" s="536">
        <v>246</v>
      </c>
      <c r="F25" s="536">
        <v>3</v>
      </c>
      <c r="G25" s="536">
        <v>3165</v>
      </c>
      <c r="H25" s="536">
        <v>428</v>
      </c>
      <c r="I25" s="536">
        <v>68</v>
      </c>
      <c r="J25" s="558">
        <v>1440</v>
      </c>
    </row>
    <row r="26" spans="1:10" ht="15.75" customHeight="1">
      <c r="A26" s="532" t="s">
        <v>12</v>
      </c>
      <c r="B26" s="536">
        <v>8018</v>
      </c>
      <c r="C26" s="536">
        <v>1993</v>
      </c>
      <c r="D26" s="536">
        <v>667</v>
      </c>
      <c r="E26" s="536">
        <v>249</v>
      </c>
      <c r="F26" s="536">
        <v>3</v>
      </c>
      <c r="G26" s="536">
        <v>3158</v>
      </c>
      <c r="H26" s="536">
        <v>428</v>
      </c>
      <c r="I26" s="536">
        <v>69</v>
      </c>
      <c r="J26" s="558">
        <v>1451</v>
      </c>
    </row>
    <row r="27" spans="1:10" ht="15.75" customHeight="1">
      <c r="A27" s="539" t="s">
        <v>17</v>
      </c>
      <c r="B27" s="543">
        <v>8018</v>
      </c>
      <c r="C27" s="543">
        <v>1988</v>
      </c>
      <c r="D27" s="543">
        <v>665</v>
      </c>
      <c r="E27" s="543">
        <v>251</v>
      </c>
      <c r="F27" s="543">
        <v>3</v>
      </c>
      <c r="G27" s="543">
        <v>3157</v>
      </c>
      <c r="H27" s="543">
        <v>428</v>
      </c>
      <c r="I27" s="543">
        <v>72</v>
      </c>
      <c r="J27" s="559">
        <v>1454</v>
      </c>
    </row>
    <row r="28" spans="1:10" ht="15.75" customHeight="1" thickBot="1">
      <c r="A28" s="546" t="s">
        <v>850</v>
      </c>
      <c r="B28" s="550">
        <v>8018</v>
      </c>
      <c r="C28" s="550">
        <v>1987</v>
      </c>
      <c r="D28" s="550">
        <v>665</v>
      </c>
      <c r="E28" s="550">
        <v>252</v>
      </c>
      <c r="F28" s="550">
        <v>3</v>
      </c>
      <c r="G28" s="550">
        <v>3157</v>
      </c>
      <c r="H28" s="550">
        <v>428</v>
      </c>
      <c r="I28" s="550">
        <v>72</v>
      </c>
      <c r="J28" s="560">
        <v>1454</v>
      </c>
    </row>
    <row r="29" spans="1:10" ht="15.75" customHeight="1">
      <c r="A29" s="513"/>
      <c r="B29" s="513"/>
      <c r="C29" s="513"/>
      <c r="D29" s="513"/>
      <c r="E29" s="513"/>
      <c r="F29" s="513"/>
      <c r="G29" s="513"/>
      <c r="H29" s="513"/>
      <c r="I29" s="561" t="s">
        <v>783</v>
      </c>
      <c r="J29" s="513"/>
    </row>
    <row r="30" spans="1:10" ht="15.75" customHeight="1">
      <c r="A30" s="513"/>
      <c r="B30" s="513"/>
      <c r="C30" s="513"/>
      <c r="D30" s="513"/>
      <c r="E30" s="513"/>
      <c r="F30" s="513"/>
      <c r="G30" s="513"/>
      <c r="H30" s="513"/>
      <c r="I30" s="561"/>
      <c r="J30" s="513"/>
    </row>
    <row r="31" spans="1:10" ht="15.75" customHeight="1">
      <c r="A31" s="513"/>
      <c r="B31" s="513"/>
      <c r="C31" s="513"/>
      <c r="D31" s="513"/>
      <c r="E31" s="513"/>
      <c r="F31" s="513"/>
      <c r="G31" s="513"/>
      <c r="H31" s="513"/>
      <c r="I31" s="513"/>
      <c r="J31" s="513"/>
    </row>
    <row r="32" spans="1:10" ht="15.75" customHeight="1">
      <c r="A32" s="513"/>
      <c r="B32" s="513"/>
      <c r="C32" s="513"/>
      <c r="D32" s="513"/>
      <c r="E32" s="513"/>
      <c r="F32" s="513"/>
      <c r="G32" s="513"/>
      <c r="H32" s="513"/>
      <c r="I32" s="513"/>
      <c r="J32" s="513"/>
    </row>
    <row r="33" spans="1:10" ht="15.75" customHeight="1">
      <c r="A33" s="513"/>
      <c r="B33" s="513"/>
      <c r="C33" s="513"/>
      <c r="D33" s="513"/>
      <c r="E33" s="513"/>
      <c r="F33" s="513"/>
      <c r="G33" s="513"/>
      <c r="H33" s="513"/>
      <c r="I33" s="513"/>
      <c r="J33" s="513"/>
    </row>
    <row r="34" spans="1:10" ht="15.75" customHeight="1">
      <c r="A34" s="513"/>
      <c r="B34" s="513"/>
      <c r="C34" s="513"/>
      <c r="D34" s="513"/>
      <c r="E34" s="513"/>
      <c r="F34" s="513"/>
      <c r="G34" s="513"/>
      <c r="H34" s="513"/>
      <c r="I34" s="513"/>
      <c r="J34" s="513"/>
    </row>
    <row r="35" spans="1:10" ht="15.75" customHeight="1">
      <c r="A35" s="513"/>
      <c r="B35" s="513"/>
      <c r="C35" s="513"/>
      <c r="D35" s="513"/>
      <c r="E35" s="513"/>
      <c r="F35" s="513"/>
      <c r="G35" s="513"/>
      <c r="H35" s="513"/>
      <c r="I35" s="513"/>
      <c r="J35" s="513"/>
    </row>
    <row r="36" spans="1:10" ht="15.75" customHeight="1">
      <c r="A36" s="513"/>
      <c r="B36" s="513"/>
      <c r="C36" s="513"/>
      <c r="D36" s="513"/>
      <c r="E36" s="513"/>
      <c r="F36" s="513"/>
      <c r="G36" s="513"/>
      <c r="H36" s="513"/>
      <c r="I36" s="513"/>
      <c r="J36" s="513"/>
    </row>
    <row r="37" spans="1:10" ht="15.75" customHeight="1">
      <c r="A37" s="513"/>
      <c r="B37" s="513"/>
      <c r="C37" s="513"/>
      <c r="D37" s="513"/>
      <c r="E37" s="513"/>
      <c r="F37" s="513"/>
      <c r="G37" s="513"/>
      <c r="H37" s="513"/>
      <c r="I37" s="513"/>
      <c r="J37" s="513"/>
    </row>
    <row r="38" spans="1:10" ht="15.75" customHeight="1">
      <c r="A38" s="513"/>
      <c r="B38" s="513"/>
      <c r="C38" s="513"/>
      <c r="D38" s="513"/>
      <c r="E38" s="513"/>
      <c r="F38" s="513"/>
      <c r="G38" s="513"/>
      <c r="H38" s="513"/>
      <c r="I38" s="513"/>
      <c r="J38" s="513"/>
    </row>
    <row r="39" spans="1:10" ht="15.75" customHeight="1">
      <c r="A39" s="513"/>
      <c r="B39" s="513"/>
      <c r="C39" s="513"/>
      <c r="D39" s="513"/>
      <c r="E39" s="513"/>
      <c r="F39" s="513"/>
      <c r="G39" s="513"/>
      <c r="H39" s="513"/>
      <c r="I39" s="513"/>
      <c r="J39" s="513"/>
    </row>
    <row r="40" spans="1:10" ht="15.75" customHeight="1">
      <c r="A40" s="513"/>
      <c r="B40" s="513"/>
      <c r="C40" s="513"/>
      <c r="D40" s="513"/>
      <c r="E40" s="513"/>
      <c r="F40" s="513"/>
      <c r="G40" s="513"/>
      <c r="H40" s="513"/>
      <c r="I40" s="513"/>
      <c r="J40" s="513"/>
    </row>
    <row r="41" spans="1:10" ht="15.75" customHeight="1">
      <c r="A41" s="513"/>
      <c r="B41" s="513"/>
      <c r="C41" s="513"/>
      <c r="D41" s="513"/>
      <c r="E41" s="513"/>
      <c r="F41" s="513"/>
      <c r="G41" s="513"/>
      <c r="H41" s="513"/>
      <c r="I41" s="513"/>
      <c r="J41" s="513"/>
    </row>
    <row r="42" spans="1:10" ht="15.75" customHeight="1">
      <c r="A42" s="513"/>
      <c r="B42" s="513"/>
      <c r="C42" s="513"/>
      <c r="D42" s="513"/>
      <c r="E42" s="513"/>
      <c r="F42" s="513"/>
      <c r="G42" s="513"/>
      <c r="H42" s="513"/>
      <c r="I42" s="513"/>
      <c r="J42" s="513"/>
    </row>
    <row r="43" spans="1:10" ht="15.75" customHeight="1">
      <c r="A43" s="513"/>
      <c r="B43" s="513"/>
      <c r="C43" s="513"/>
      <c r="D43" s="513"/>
      <c r="E43" s="513"/>
      <c r="F43" s="513"/>
      <c r="G43" s="513"/>
      <c r="H43" s="513"/>
      <c r="I43" s="513"/>
      <c r="J43" s="513"/>
    </row>
    <row r="44" spans="1:10" ht="15.75" customHeight="1">
      <c r="A44" s="513"/>
      <c r="B44" s="513"/>
      <c r="C44" s="513"/>
      <c r="D44" s="513"/>
      <c r="E44" s="513"/>
      <c r="F44" s="513"/>
      <c r="G44" s="513"/>
      <c r="H44" s="513"/>
      <c r="I44" s="513"/>
      <c r="J44" s="513"/>
    </row>
    <row r="45" spans="1:10" ht="15.75" customHeight="1">
      <c r="A45" s="513"/>
      <c r="B45" s="513"/>
      <c r="C45" s="513"/>
      <c r="D45" s="513"/>
      <c r="E45" s="513"/>
      <c r="F45" s="513"/>
      <c r="G45" s="513"/>
      <c r="H45" s="513"/>
      <c r="I45" s="513"/>
      <c r="J45" s="513"/>
    </row>
    <row r="46" spans="1:10" ht="15.75" customHeight="1">
      <c r="A46" s="513"/>
      <c r="B46" s="513"/>
      <c r="C46" s="513"/>
      <c r="D46" s="513"/>
      <c r="E46" s="513"/>
      <c r="F46" s="513"/>
      <c r="G46" s="513"/>
      <c r="H46" s="513"/>
      <c r="I46" s="513"/>
      <c r="J46" s="513"/>
    </row>
    <row r="47" spans="1:10" ht="15.75" customHeight="1">
      <c r="A47" s="513"/>
      <c r="B47" s="513"/>
      <c r="C47" s="513"/>
      <c r="D47" s="513"/>
      <c r="E47" s="513"/>
      <c r="F47" s="513"/>
      <c r="G47" s="513"/>
      <c r="H47" s="513"/>
      <c r="I47" s="513"/>
      <c r="J47" s="513"/>
    </row>
    <row r="48" spans="1:10" ht="15.75" customHeight="1">
      <c r="A48" s="513"/>
      <c r="B48" s="513"/>
      <c r="C48" s="513"/>
      <c r="D48" s="513"/>
      <c r="E48" s="513"/>
      <c r="F48" s="513"/>
      <c r="G48" s="513"/>
      <c r="H48" s="513"/>
      <c r="I48" s="513"/>
      <c r="J48" s="513"/>
    </row>
    <row r="49" spans="1:10" ht="15.75" customHeight="1">
      <c r="A49" s="513"/>
      <c r="B49" s="513"/>
      <c r="C49" s="513"/>
      <c r="D49" s="513"/>
      <c r="E49" s="513"/>
      <c r="F49" s="513"/>
      <c r="G49" s="513"/>
      <c r="H49" s="513"/>
      <c r="I49" s="513"/>
      <c r="J49" s="513"/>
    </row>
  </sheetData>
  <mergeCells count="1">
    <mergeCell ref="A2:A3"/>
  </mergeCells>
  <printOptions/>
  <pageMargins left="0.5905511811023623" right="0.5905511811023623" top="0.7874015748031497" bottom="0.7874015748031497" header="0.5118110236220472" footer="0.5118110236220472"/>
  <pageSetup horizontalDpi="300" verticalDpi="300" orientation="portrait" paperSize="9"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dimension ref="A1:Z40"/>
  <sheetViews>
    <sheetView showGridLines="0" workbookViewId="0" topLeftCell="B1">
      <selection activeCell="AA1" sqref="AA1"/>
    </sheetView>
  </sheetViews>
  <sheetFormatPr defaultColWidth="8.796875" defaultRowHeight="14.25"/>
  <cols>
    <col min="1" max="1" width="0.59375" style="37" hidden="1" customWidth="1"/>
    <col min="2" max="3" width="5.8984375" style="37" customWidth="1"/>
    <col min="4" max="4" width="5.19921875" style="37" customWidth="1"/>
    <col min="5" max="5" width="0.59375" style="37" customWidth="1"/>
    <col min="6" max="6" width="5.19921875" style="37" customWidth="1"/>
    <col min="7" max="7" width="0.59375" style="37" customWidth="1"/>
    <col min="8" max="9" width="5.8984375" style="37" customWidth="1"/>
    <col min="10" max="10" width="0.59375" style="37" customWidth="1"/>
    <col min="11" max="11" width="3.09765625" style="37" customWidth="1"/>
    <col min="12" max="12" width="5.8984375" style="37" customWidth="1"/>
    <col min="13" max="13" width="1.4921875" style="37" customWidth="1"/>
    <col min="14" max="14" width="0.59375" style="37" customWidth="1"/>
    <col min="15" max="15" width="1.203125" style="37" customWidth="1"/>
    <col min="16" max="17" width="5.19921875" style="37" customWidth="1"/>
    <col min="18" max="18" width="0.59375" style="37" customWidth="1"/>
    <col min="19" max="19" width="5.19921875" style="37" customWidth="1"/>
    <col min="20" max="20" width="1.203125" style="37" customWidth="1"/>
    <col min="21" max="21" width="5.19921875" style="37" customWidth="1"/>
    <col min="22" max="22" width="0.59375" style="37" customWidth="1"/>
    <col min="23" max="23" width="11.5" style="37" customWidth="1"/>
    <col min="24" max="24" width="0.59375" style="37" customWidth="1"/>
    <col min="25" max="25" width="11.5" style="37" customWidth="1"/>
    <col min="26" max="26" width="0.59375" style="37" customWidth="1"/>
    <col min="27" max="16384" width="9" style="37" customWidth="1"/>
  </cols>
  <sheetData>
    <row r="1" spans="2:26" ht="21.75" customHeight="1" thickBot="1">
      <c r="B1" s="17" t="s">
        <v>726</v>
      </c>
      <c r="C1" s="17"/>
      <c r="D1" s="17"/>
      <c r="E1" s="17"/>
      <c r="F1" s="17"/>
      <c r="G1" s="17"/>
      <c r="H1" s="17"/>
      <c r="I1" s="17"/>
      <c r="J1" s="17"/>
      <c r="K1" s="17"/>
      <c r="L1" s="17"/>
      <c r="M1" s="17"/>
      <c r="N1" s="17"/>
      <c r="O1" s="17"/>
      <c r="P1" s="17"/>
      <c r="Q1" s="17"/>
      <c r="R1" s="17"/>
      <c r="S1" s="17"/>
      <c r="T1" s="17"/>
      <c r="U1" s="17"/>
      <c r="V1" s="17"/>
      <c r="W1" s="17"/>
      <c r="X1" s="17"/>
      <c r="Y1" s="961" t="s">
        <v>719</v>
      </c>
      <c r="Z1" s="17"/>
    </row>
    <row r="2" spans="1:26" s="132" customFormat="1" ht="18.75" customHeight="1">
      <c r="A2" s="1488" t="s">
        <v>669</v>
      </c>
      <c r="B2" s="1489"/>
      <c r="C2" s="1490"/>
      <c r="D2" s="1465" t="s">
        <v>670</v>
      </c>
      <c r="E2" s="1466"/>
      <c r="F2" s="1466"/>
      <c r="G2" s="1467"/>
      <c r="H2" s="1466" t="s">
        <v>426</v>
      </c>
      <c r="I2" s="1466"/>
      <c r="J2" s="1467"/>
      <c r="K2" s="1475" t="s">
        <v>671</v>
      </c>
      <c r="L2" s="1476"/>
      <c r="M2" s="1476"/>
      <c r="N2" s="1477"/>
      <c r="O2" s="1465" t="s">
        <v>672</v>
      </c>
      <c r="P2" s="1489"/>
      <c r="Q2" s="1489"/>
      <c r="R2" s="1490"/>
      <c r="S2" s="1465" t="s">
        <v>673</v>
      </c>
      <c r="T2" s="1466"/>
      <c r="U2" s="1466"/>
      <c r="V2" s="1467"/>
      <c r="W2" s="1465" t="s">
        <v>674</v>
      </c>
      <c r="X2" s="1467"/>
      <c r="Y2" s="1466" t="s">
        <v>675</v>
      </c>
      <c r="Z2" s="1471"/>
    </row>
    <row r="3" spans="1:26" s="132" customFormat="1" ht="18.75" customHeight="1">
      <c r="A3" s="1491"/>
      <c r="B3" s="1492"/>
      <c r="C3" s="1493"/>
      <c r="D3" s="1468"/>
      <c r="E3" s="1469"/>
      <c r="F3" s="1469"/>
      <c r="G3" s="1470"/>
      <c r="H3" s="1469"/>
      <c r="I3" s="1469"/>
      <c r="J3" s="1470"/>
      <c r="K3" s="319"/>
      <c r="L3" s="1478" t="s">
        <v>676</v>
      </c>
      <c r="M3" s="1479"/>
      <c r="N3" s="1480"/>
      <c r="O3" s="1494"/>
      <c r="P3" s="1492"/>
      <c r="Q3" s="1492"/>
      <c r="R3" s="1493"/>
      <c r="S3" s="1468"/>
      <c r="T3" s="1469"/>
      <c r="U3" s="1469"/>
      <c r="V3" s="1470"/>
      <c r="W3" s="1468"/>
      <c r="X3" s="1470"/>
      <c r="Y3" s="1469"/>
      <c r="Z3" s="1472"/>
    </row>
    <row r="4" spans="1:26" ht="18.75" customHeight="1">
      <c r="A4" s="957"/>
      <c r="B4" s="1474" t="s">
        <v>677</v>
      </c>
      <c r="C4" s="1474"/>
      <c r="D4" s="1481">
        <v>225981230</v>
      </c>
      <c r="E4" s="1482"/>
      <c r="F4" s="1482"/>
      <c r="G4" s="962"/>
      <c r="H4" s="1481">
        <v>167518323</v>
      </c>
      <c r="I4" s="1486"/>
      <c r="J4" s="963"/>
      <c r="K4" s="1481">
        <v>4273660</v>
      </c>
      <c r="L4" s="1495"/>
      <c r="M4" s="1495"/>
      <c r="N4" s="962"/>
      <c r="O4" s="963"/>
      <c r="P4" s="1486">
        <v>25101777</v>
      </c>
      <c r="Q4" s="1486"/>
      <c r="R4" s="963"/>
      <c r="S4" s="1481">
        <v>12839500</v>
      </c>
      <c r="T4" s="1486"/>
      <c r="U4" s="1495"/>
      <c r="V4" s="962"/>
      <c r="W4" s="965" t="s">
        <v>1070</v>
      </c>
      <c r="X4" s="962"/>
      <c r="Y4" s="963">
        <v>435714490</v>
      </c>
      <c r="Z4" s="958"/>
    </row>
    <row r="5" spans="1:26" ht="18.75" customHeight="1">
      <c r="A5" s="957"/>
      <c r="B5" s="1473">
        <v>2</v>
      </c>
      <c r="C5" s="1473"/>
      <c r="D5" s="1483">
        <v>242094308</v>
      </c>
      <c r="E5" s="1484"/>
      <c r="F5" s="1485"/>
      <c r="G5" s="970"/>
      <c r="H5" s="1483">
        <v>204997148</v>
      </c>
      <c r="I5" s="1484"/>
      <c r="J5" s="968"/>
      <c r="K5" s="1483">
        <v>250300</v>
      </c>
      <c r="L5" s="1485"/>
      <c r="M5" s="1485"/>
      <c r="N5" s="970">
        <v>25541981</v>
      </c>
      <c r="O5" s="968"/>
      <c r="P5" s="1484">
        <v>25541981</v>
      </c>
      <c r="Q5" s="1484"/>
      <c r="R5" s="968"/>
      <c r="S5" s="1483">
        <v>13421674</v>
      </c>
      <c r="T5" s="1484"/>
      <c r="U5" s="1485"/>
      <c r="V5" s="970"/>
      <c r="W5" s="971" t="s">
        <v>1070</v>
      </c>
      <c r="X5" s="970"/>
      <c r="Y5" s="968">
        <v>486305411</v>
      </c>
      <c r="Z5" s="958"/>
    </row>
    <row r="6" spans="1:26" ht="18.75" customHeight="1">
      <c r="A6" s="957"/>
      <c r="B6" s="1473">
        <v>3</v>
      </c>
      <c r="C6" s="1473"/>
      <c r="D6" s="1483">
        <v>247569448</v>
      </c>
      <c r="E6" s="1484"/>
      <c r="F6" s="1485"/>
      <c r="G6" s="970"/>
      <c r="H6" s="1487">
        <v>206540713</v>
      </c>
      <c r="I6" s="1473"/>
      <c r="J6" s="966"/>
      <c r="K6" s="1483">
        <v>34200</v>
      </c>
      <c r="L6" s="1485"/>
      <c r="M6" s="1485"/>
      <c r="N6" s="970"/>
      <c r="O6" s="968"/>
      <c r="P6" s="1484">
        <v>26898619</v>
      </c>
      <c r="Q6" s="1484"/>
      <c r="R6" s="968"/>
      <c r="S6" s="1483">
        <v>13968600</v>
      </c>
      <c r="T6" s="1484"/>
      <c r="U6" s="1485"/>
      <c r="V6" s="970"/>
      <c r="W6" s="967">
        <v>3378600</v>
      </c>
      <c r="X6" s="970"/>
      <c r="Y6" s="968">
        <v>498390180</v>
      </c>
      <c r="Z6" s="958"/>
    </row>
    <row r="7" spans="1:26" ht="18.75" customHeight="1">
      <c r="A7" s="957"/>
      <c r="B7" s="1473">
        <v>4</v>
      </c>
      <c r="C7" s="1473"/>
      <c r="D7" s="1483">
        <v>261019638</v>
      </c>
      <c r="E7" s="1484"/>
      <c r="F7" s="1485"/>
      <c r="G7" s="970"/>
      <c r="H7" s="1487">
        <v>241203930</v>
      </c>
      <c r="I7" s="1473"/>
      <c r="J7" s="966"/>
      <c r="K7" s="967"/>
      <c r="L7" s="968"/>
      <c r="M7" s="972" t="s">
        <v>1070</v>
      </c>
      <c r="N7" s="970"/>
      <c r="O7" s="968"/>
      <c r="P7" s="1484">
        <v>26727630</v>
      </c>
      <c r="Q7" s="1484"/>
      <c r="R7" s="968"/>
      <c r="S7" s="1483">
        <v>14742400</v>
      </c>
      <c r="T7" s="1484"/>
      <c r="U7" s="1485"/>
      <c r="V7" s="970"/>
      <c r="W7" s="967">
        <v>14162925</v>
      </c>
      <c r="X7" s="970"/>
      <c r="Y7" s="968">
        <v>557856523</v>
      </c>
      <c r="Z7" s="958"/>
    </row>
    <row r="8" spans="1:26" ht="18.75" customHeight="1">
      <c r="A8" s="957"/>
      <c r="B8" s="1473">
        <v>5</v>
      </c>
      <c r="C8" s="1473"/>
      <c r="D8" s="1483">
        <v>285463774</v>
      </c>
      <c r="E8" s="1484"/>
      <c r="F8" s="1485"/>
      <c r="G8" s="970"/>
      <c r="H8" s="1487">
        <v>233798670</v>
      </c>
      <c r="I8" s="1473"/>
      <c r="J8" s="966"/>
      <c r="K8" s="967"/>
      <c r="L8" s="968"/>
      <c r="M8" s="972" t="s">
        <v>1070</v>
      </c>
      <c r="N8" s="970"/>
      <c r="O8" s="968"/>
      <c r="P8" s="1484">
        <v>28441711</v>
      </c>
      <c r="Q8" s="1484"/>
      <c r="R8" s="968"/>
      <c r="S8" s="1483">
        <v>15177500</v>
      </c>
      <c r="T8" s="1484"/>
      <c r="U8" s="1485"/>
      <c r="V8" s="970"/>
      <c r="W8" s="967">
        <v>14034900</v>
      </c>
      <c r="X8" s="970"/>
      <c r="Y8" s="968">
        <v>576916555</v>
      </c>
      <c r="Z8" s="958"/>
    </row>
    <row r="9" spans="1:26" ht="18.75" customHeight="1">
      <c r="A9" s="957"/>
      <c r="B9" s="1473">
        <v>6</v>
      </c>
      <c r="C9" s="1473"/>
      <c r="D9" s="1483">
        <v>295625262</v>
      </c>
      <c r="E9" s="1484"/>
      <c r="F9" s="1485"/>
      <c r="G9" s="970"/>
      <c r="H9" s="1487">
        <v>234879207</v>
      </c>
      <c r="I9" s="1473"/>
      <c r="J9" s="966"/>
      <c r="K9" s="967"/>
      <c r="L9" s="968"/>
      <c r="M9" s="972" t="s">
        <v>1070</v>
      </c>
      <c r="N9" s="970"/>
      <c r="O9" s="968"/>
      <c r="P9" s="1484">
        <v>30146838</v>
      </c>
      <c r="Q9" s="1484"/>
      <c r="R9" s="968"/>
      <c r="S9" s="1483">
        <v>15732800</v>
      </c>
      <c r="T9" s="1484"/>
      <c r="U9" s="1485"/>
      <c r="V9" s="970"/>
      <c r="W9" s="967">
        <v>12620925</v>
      </c>
      <c r="X9" s="970"/>
      <c r="Y9" s="968">
        <v>589005032</v>
      </c>
      <c r="Z9" s="958"/>
    </row>
    <row r="10" spans="1:26" ht="18.75" customHeight="1">
      <c r="A10" s="957"/>
      <c r="B10" s="1473">
        <v>7</v>
      </c>
      <c r="C10" s="1473"/>
      <c r="D10" s="1483">
        <v>301030918</v>
      </c>
      <c r="E10" s="1484"/>
      <c r="F10" s="1485"/>
      <c r="G10" s="970"/>
      <c r="H10" s="1487">
        <v>245064361</v>
      </c>
      <c r="I10" s="1473"/>
      <c r="J10" s="966"/>
      <c r="K10" s="967"/>
      <c r="L10" s="968"/>
      <c r="M10" s="972" t="s">
        <v>1070</v>
      </c>
      <c r="N10" s="970"/>
      <c r="O10" s="968"/>
      <c r="P10" s="1484">
        <v>31300127</v>
      </c>
      <c r="Q10" s="1484"/>
      <c r="R10" s="968"/>
      <c r="S10" s="1483">
        <v>16304900</v>
      </c>
      <c r="T10" s="1484"/>
      <c r="U10" s="1485"/>
      <c r="V10" s="970"/>
      <c r="W10" s="967">
        <v>11996175</v>
      </c>
      <c r="X10" s="970"/>
      <c r="Y10" s="968">
        <v>605696481</v>
      </c>
      <c r="Z10" s="958"/>
    </row>
    <row r="11" spans="1:26" ht="18.75" customHeight="1">
      <c r="A11" s="957"/>
      <c r="B11" s="1473">
        <v>8</v>
      </c>
      <c r="C11" s="1473"/>
      <c r="D11" s="1483">
        <v>325218777</v>
      </c>
      <c r="E11" s="1484"/>
      <c r="F11" s="1485"/>
      <c r="G11" s="970"/>
      <c r="H11" s="1487">
        <v>250420855</v>
      </c>
      <c r="I11" s="1473"/>
      <c r="J11" s="966"/>
      <c r="K11" s="967"/>
      <c r="L11" s="968"/>
      <c r="M11" s="972" t="s">
        <v>1070</v>
      </c>
      <c r="N11" s="970"/>
      <c r="O11" s="968"/>
      <c r="P11" s="1484">
        <v>33768328</v>
      </c>
      <c r="Q11" s="1484"/>
      <c r="R11" s="968"/>
      <c r="S11" s="1483">
        <v>16743500</v>
      </c>
      <c r="T11" s="1484"/>
      <c r="U11" s="1485"/>
      <c r="V11" s="970"/>
      <c r="W11" s="967">
        <v>12404025</v>
      </c>
      <c r="X11" s="970"/>
      <c r="Y11" s="968">
        <v>638555485</v>
      </c>
      <c r="Z11" s="958"/>
    </row>
    <row r="12" spans="1:26" ht="18.75" customHeight="1">
      <c r="A12" s="957"/>
      <c r="B12" s="1473">
        <v>9</v>
      </c>
      <c r="C12" s="1473"/>
      <c r="D12" s="1483">
        <v>331121393</v>
      </c>
      <c r="E12" s="1484"/>
      <c r="F12" s="1485"/>
      <c r="G12" s="970"/>
      <c r="H12" s="1487">
        <v>270628613</v>
      </c>
      <c r="I12" s="1473"/>
      <c r="J12" s="966"/>
      <c r="K12" s="967"/>
      <c r="L12" s="968"/>
      <c r="M12" s="972" t="s">
        <v>1070</v>
      </c>
      <c r="N12" s="970"/>
      <c r="O12" s="968"/>
      <c r="P12" s="1484">
        <v>45868012</v>
      </c>
      <c r="Q12" s="1484"/>
      <c r="R12" s="968"/>
      <c r="S12" s="1483">
        <v>17075100</v>
      </c>
      <c r="T12" s="1484"/>
      <c r="U12" s="1485"/>
      <c r="V12" s="970"/>
      <c r="W12" s="967">
        <v>12321075</v>
      </c>
      <c r="X12" s="970"/>
      <c r="Y12" s="968">
        <v>677014193</v>
      </c>
      <c r="Z12" s="958"/>
    </row>
    <row r="13" spans="1:26" ht="18.75" customHeight="1">
      <c r="A13" s="957"/>
      <c r="B13" s="1473">
        <v>10</v>
      </c>
      <c r="C13" s="1473"/>
      <c r="D13" s="1483">
        <v>347249240</v>
      </c>
      <c r="E13" s="1484"/>
      <c r="F13" s="1485"/>
      <c r="G13" s="970"/>
      <c r="H13" s="1487">
        <v>214969879</v>
      </c>
      <c r="I13" s="1473"/>
      <c r="J13" s="966"/>
      <c r="K13" s="967"/>
      <c r="L13" s="968"/>
      <c r="M13" s="972" t="s">
        <v>1070</v>
      </c>
      <c r="N13" s="970"/>
      <c r="O13" s="968"/>
      <c r="P13" s="1484">
        <v>44772967</v>
      </c>
      <c r="Q13" s="1484"/>
      <c r="R13" s="968"/>
      <c r="S13" s="1483">
        <v>17237300</v>
      </c>
      <c r="T13" s="1484"/>
      <c r="U13" s="1485"/>
      <c r="V13" s="970"/>
      <c r="W13" s="967">
        <v>11055975</v>
      </c>
      <c r="X13" s="970"/>
      <c r="Y13" s="968">
        <v>635285361</v>
      </c>
      <c r="Z13" s="958"/>
    </row>
    <row r="14" spans="1:26" ht="18.75" customHeight="1">
      <c r="A14" s="957"/>
      <c r="B14" s="1473">
        <v>11</v>
      </c>
      <c r="C14" s="1473"/>
      <c r="D14" s="1483">
        <v>353421660</v>
      </c>
      <c r="E14" s="1484"/>
      <c r="F14" s="1485"/>
      <c r="G14" s="970"/>
      <c r="H14" s="1487">
        <v>228819579</v>
      </c>
      <c r="I14" s="1473"/>
      <c r="J14" s="966"/>
      <c r="K14" s="967"/>
      <c r="L14" s="968"/>
      <c r="M14" s="972" t="s">
        <v>1070</v>
      </c>
      <c r="N14" s="970"/>
      <c r="O14" s="968"/>
      <c r="P14" s="1484">
        <v>45586086</v>
      </c>
      <c r="Q14" s="1484"/>
      <c r="R14" s="968"/>
      <c r="S14" s="1483">
        <v>17559400</v>
      </c>
      <c r="T14" s="1484"/>
      <c r="U14" s="1485"/>
      <c r="V14" s="970"/>
      <c r="W14" s="967">
        <v>10734450</v>
      </c>
      <c r="X14" s="970"/>
      <c r="Y14" s="968">
        <v>656121175</v>
      </c>
      <c r="Z14" s="958"/>
    </row>
    <row r="15" spans="1:26" ht="18.75" customHeight="1">
      <c r="A15" s="957"/>
      <c r="B15" s="1473">
        <v>12</v>
      </c>
      <c r="C15" s="1473"/>
      <c r="D15" s="1483">
        <v>339714369</v>
      </c>
      <c r="E15" s="1484"/>
      <c r="F15" s="1485"/>
      <c r="G15" s="970"/>
      <c r="H15" s="1487">
        <v>207212007</v>
      </c>
      <c r="I15" s="1473"/>
      <c r="J15" s="966"/>
      <c r="K15" s="967"/>
      <c r="L15" s="968"/>
      <c r="M15" s="972" t="s">
        <v>1070</v>
      </c>
      <c r="N15" s="970"/>
      <c r="O15" s="968"/>
      <c r="P15" s="1484">
        <v>43900018</v>
      </c>
      <c r="Q15" s="1484"/>
      <c r="R15" s="968"/>
      <c r="S15" s="1483">
        <v>18154500</v>
      </c>
      <c r="T15" s="1484"/>
      <c r="U15" s="1485"/>
      <c r="V15" s="970"/>
      <c r="W15" s="967">
        <v>10773525</v>
      </c>
      <c r="X15" s="970">
        <v>619754419</v>
      </c>
      <c r="Y15" s="968">
        <v>619754419</v>
      </c>
      <c r="Z15" s="958"/>
    </row>
    <row r="16" spans="1:26" ht="18.75" customHeight="1" thickBot="1">
      <c r="A16" s="959"/>
      <c r="B16" s="1462">
        <v>13</v>
      </c>
      <c r="C16" s="1463"/>
      <c r="D16" s="1459">
        <v>355562850</v>
      </c>
      <c r="E16" s="1460"/>
      <c r="F16" s="1461"/>
      <c r="G16" s="976"/>
      <c r="H16" s="1464">
        <v>208446285</v>
      </c>
      <c r="I16" s="1462"/>
      <c r="J16" s="973"/>
      <c r="K16" s="974"/>
      <c r="L16" s="975"/>
      <c r="M16" s="977" t="s">
        <v>1103</v>
      </c>
      <c r="N16" s="976"/>
      <c r="O16" s="975"/>
      <c r="P16" s="1460">
        <v>41598885</v>
      </c>
      <c r="Q16" s="1460"/>
      <c r="R16" s="975"/>
      <c r="S16" s="1459">
        <v>18479300</v>
      </c>
      <c r="T16" s="1460"/>
      <c r="U16" s="1461"/>
      <c r="V16" s="976"/>
      <c r="W16" s="974">
        <v>11743125</v>
      </c>
      <c r="X16" s="976">
        <v>619754419</v>
      </c>
      <c r="Y16" s="975">
        <f>SUM(D16:W16)</f>
        <v>635830445</v>
      </c>
      <c r="Z16" s="960"/>
    </row>
    <row r="17" spans="19:25" ht="19.5" customHeight="1">
      <c r="S17" s="37" t="s">
        <v>724</v>
      </c>
      <c r="W17" s="133"/>
      <c r="X17" s="133"/>
      <c r="Y17" s="134" t="s">
        <v>678</v>
      </c>
    </row>
    <row r="18" ht="19.5" customHeight="1"/>
    <row r="19" ht="19.5" customHeight="1" thickBot="1">
      <c r="B19" s="495" t="s">
        <v>725</v>
      </c>
    </row>
    <row r="20" spans="1:26" s="18" customFormat="1" ht="18.75" customHeight="1">
      <c r="A20" s="1514" t="s">
        <v>679</v>
      </c>
      <c r="B20" s="1515"/>
      <c r="C20" s="1515"/>
      <c r="D20" s="1515"/>
      <c r="E20" s="1515"/>
      <c r="F20" s="1515"/>
      <c r="G20" s="1515"/>
      <c r="H20" s="1515"/>
      <c r="I20" s="1515"/>
      <c r="J20" s="1515"/>
      <c r="K20" s="1515"/>
      <c r="L20" s="1515"/>
      <c r="M20" s="1515"/>
      <c r="N20" s="1516"/>
      <c r="O20" s="1527" t="s">
        <v>680</v>
      </c>
      <c r="P20" s="1515"/>
      <c r="Q20" s="1515"/>
      <c r="R20" s="1515"/>
      <c r="S20" s="1515"/>
      <c r="T20" s="1515"/>
      <c r="U20" s="1515"/>
      <c r="V20" s="1515"/>
      <c r="W20" s="1515"/>
      <c r="X20" s="1515"/>
      <c r="Y20" s="1515"/>
      <c r="Z20" s="1528"/>
    </row>
    <row r="21" spans="1:26" s="18" customFormat="1" ht="18.75" customHeight="1">
      <c r="A21" s="1496" t="s">
        <v>681</v>
      </c>
      <c r="B21" s="1497"/>
      <c r="C21" s="1497"/>
      <c r="D21" s="1497"/>
      <c r="E21" s="1498"/>
      <c r="F21" s="1511" t="s">
        <v>720</v>
      </c>
      <c r="G21" s="1512"/>
      <c r="H21" s="1512"/>
      <c r="I21" s="1512"/>
      <c r="J21" s="1513"/>
      <c r="K21" s="1511" t="s">
        <v>721</v>
      </c>
      <c r="L21" s="1512"/>
      <c r="M21" s="1512"/>
      <c r="N21" s="1513"/>
      <c r="O21" s="1511" t="s">
        <v>668</v>
      </c>
      <c r="P21" s="1512"/>
      <c r="Q21" s="1512"/>
      <c r="R21" s="1512"/>
      <c r="S21" s="1512"/>
      <c r="T21" s="1513"/>
      <c r="U21" s="1511" t="s">
        <v>722</v>
      </c>
      <c r="V21" s="1512"/>
      <c r="W21" s="1512"/>
      <c r="X21" s="1513"/>
      <c r="Y21" s="1511" t="s">
        <v>723</v>
      </c>
      <c r="Z21" s="1529"/>
    </row>
    <row r="22" spans="1:26" ht="18" customHeight="1">
      <c r="A22" s="957"/>
      <c r="B22" s="1499" t="s">
        <v>682</v>
      </c>
      <c r="C22" s="1500"/>
      <c r="D22" s="1500"/>
      <c r="E22" s="984"/>
      <c r="F22" s="985"/>
      <c r="G22" s="985"/>
      <c r="H22" s="1517">
        <v>618810</v>
      </c>
      <c r="I22" s="1518"/>
      <c r="J22" s="984"/>
      <c r="K22" s="985"/>
      <c r="L22" s="1519">
        <v>15.4</v>
      </c>
      <c r="M22" s="1519"/>
      <c r="N22" s="984"/>
      <c r="O22" s="985"/>
      <c r="P22" s="1499" t="s">
        <v>683</v>
      </c>
      <c r="Q22" s="1500"/>
      <c r="R22" s="1500"/>
      <c r="S22" s="1500"/>
      <c r="T22" s="984"/>
      <c r="U22" s="985"/>
      <c r="V22" s="985"/>
      <c r="W22" s="985">
        <v>97306</v>
      </c>
      <c r="X22" s="984"/>
      <c r="Y22" s="986">
        <v>2.4</v>
      </c>
      <c r="Z22" s="958"/>
    </row>
    <row r="23" spans="1:26" ht="18" customHeight="1">
      <c r="A23" s="957"/>
      <c r="B23" s="1501" t="s">
        <v>684</v>
      </c>
      <c r="C23" s="1502"/>
      <c r="D23" s="1502"/>
      <c r="E23" s="987"/>
      <c r="F23" s="988"/>
      <c r="G23" s="988"/>
      <c r="H23" s="1520">
        <v>62000</v>
      </c>
      <c r="I23" s="1521"/>
      <c r="J23" s="987"/>
      <c r="K23" s="988"/>
      <c r="L23" s="1522">
        <v>1.5</v>
      </c>
      <c r="M23" s="1522"/>
      <c r="N23" s="987"/>
      <c r="O23" s="988"/>
      <c r="P23" s="1501" t="s">
        <v>685</v>
      </c>
      <c r="Q23" s="1502"/>
      <c r="R23" s="1502"/>
      <c r="S23" s="1502"/>
      <c r="T23" s="987"/>
      <c r="U23" s="988"/>
      <c r="V23" s="988"/>
      <c r="W23" s="988">
        <v>537177</v>
      </c>
      <c r="X23" s="987"/>
      <c r="Y23" s="989">
        <v>13.3</v>
      </c>
      <c r="Z23" s="958"/>
    </row>
    <row r="24" spans="1:26" ht="18" customHeight="1">
      <c r="A24" s="957"/>
      <c r="B24" s="1501" t="s">
        <v>686</v>
      </c>
      <c r="C24" s="1502"/>
      <c r="D24" s="1502"/>
      <c r="E24" s="987"/>
      <c r="F24" s="988"/>
      <c r="G24" s="988"/>
      <c r="H24" s="1520">
        <v>9340</v>
      </c>
      <c r="I24" s="1521"/>
      <c r="J24" s="987"/>
      <c r="K24" s="988"/>
      <c r="L24" s="1522">
        <v>0.2</v>
      </c>
      <c r="M24" s="1522"/>
      <c r="N24" s="987"/>
      <c r="O24" s="988"/>
      <c r="P24" s="1501" t="s">
        <v>687</v>
      </c>
      <c r="Q24" s="1502"/>
      <c r="R24" s="1502"/>
      <c r="S24" s="1502"/>
      <c r="T24" s="987"/>
      <c r="U24" s="988"/>
      <c r="V24" s="988"/>
      <c r="W24" s="988">
        <v>674589</v>
      </c>
      <c r="X24" s="987"/>
      <c r="Y24" s="989">
        <v>16.8</v>
      </c>
      <c r="Z24" s="958"/>
    </row>
    <row r="25" spans="1:26" ht="18" customHeight="1">
      <c r="A25" s="957"/>
      <c r="B25" s="1501" t="s">
        <v>688</v>
      </c>
      <c r="C25" s="1502"/>
      <c r="D25" s="1502"/>
      <c r="E25" s="987"/>
      <c r="F25" s="988"/>
      <c r="G25" s="988"/>
      <c r="H25" s="1520">
        <v>70000</v>
      </c>
      <c r="I25" s="1521"/>
      <c r="J25" s="987"/>
      <c r="K25" s="988"/>
      <c r="L25" s="1522">
        <v>1.7</v>
      </c>
      <c r="M25" s="1522"/>
      <c r="N25" s="987"/>
      <c r="O25" s="988"/>
      <c r="P25" s="1501" t="s">
        <v>689</v>
      </c>
      <c r="Q25" s="1502"/>
      <c r="R25" s="1502"/>
      <c r="S25" s="1502"/>
      <c r="T25" s="987"/>
      <c r="U25" s="988"/>
      <c r="V25" s="988"/>
      <c r="W25" s="988">
        <v>225936</v>
      </c>
      <c r="X25" s="987"/>
      <c r="Y25" s="989">
        <v>5.6</v>
      </c>
      <c r="Z25" s="958"/>
    </row>
    <row r="26" spans="1:26" ht="18" customHeight="1">
      <c r="A26" s="957"/>
      <c r="B26" s="1503" t="s">
        <v>805</v>
      </c>
      <c r="C26" s="1504"/>
      <c r="D26" s="1504"/>
      <c r="E26" s="987"/>
      <c r="F26" s="988"/>
      <c r="G26" s="988"/>
      <c r="H26" s="1520">
        <v>33000</v>
      </c>
      <c r="I26" s="1521"/>
      <c r="J26" s="987"/>
      <c r="K26" s="988"/>
      <c r="L26" s="1522">
        <v>0.8</v>
      </c>
      <c r="M26" s="1522"/>
      <c r="N26" s="987"/>
      <c r="O26" s="988"/>
      <c r="P26" s="1501" t="s">
        <v>806</v>
      </c>
      <c r="Q26" s="1502"/>
      <c r="R26" s="1502"/>
      <c r="S26" s="1502"/>
      <c r="T26" s="987"/>
      <c r="U26" s="988"/>
      <c r="V26" s="988"/>
      <c r="W26" s="988">
        <v>5486</v>
      </c>
      <c r="X26" s="987"/>
      <c r="Y26" s="989">
        <v>0.1</v>
      </c>
      <c r="Z26" s="958"/>
    </row>
    <row r="27" spans="1:26" ht="18" customHeight="1">
      <c r="A27" s="957"/>
      <c r="B27" s="1501" t="s">
        <v>807</v>
      </c>
      <c r="C27" s="1502"/>
      <c r="D27" s="1502"/>
      <c r="E27" s="987"/>
      <c r="F27" s="988"/>
      <c r="G27" s="988"/>
      <c r="H27" s="1520">
        <v>17500</v>
      </c>
      <c r="I27" s="1521"/>
      <c r="J27" s="987"/>
      <c r="K27" s="988"/>
      <c r="L27" s="1522">
        <v>0.4</v>
      </c>
      <c r="M27" s="1522"/>
      <c r="N27" s="987"/>
      <c r="O27" s="988"/>
      <c r="P27" s="1501" t="s">
        <v>808</v>
      </c>
      <c r="Q27" s="1502"/>
      <c r="R27" s="1502"/>
      <c r="S27" s="1502"/>
      <c r="T27" s="987"/>
      <c r="U27" s="988"/>
      <c r="V27" s="988"/>
      <c r="W27" s="988">
        <v>461210</v>
      </c>
      <c r="X27" s="987"/>
      <c r="Y27" s="989">
        <v>11.5</v>
      </c>
      <c r="Z27" s="958"/>
    </row>
    <row r="28" spans="1:26" ht="18" customHeight="1">
      <c r="A28" s="957"/>
      <c r="B28" s="1501" t="s">
        <v>809</v>
      </c>
      <c r="C28" s="1502"/>
      <c r="D28" s="1502"/>
      <c r="E28" s="987"/>
      <c r="F28" s="988"/>
      <c r="G28" s="988"/>
      <c r="H28" s="1520">
        <v>1975000</v>
      </c>
      <c r="I28" s="1521"/>
      <c r="J28" s="987"/>
      <c r="K28" s="988"/>
      <c r="L28" s="1522">
        <v>49.1</v>
      </c>
      <c r="M28" s="1522"/>
      <c r="N28" s="987"/>
      <c r="O28" s="988"/>
      <c r="P28" s="1501" t="s">
        <v>810</v>
      </c>
      <c r="Q28" s="1502"/>
      <c r="R28" s="1502"/>
      <c r="S28" s="1502"/>
      <c r="T28" s="987"/>
      <c r="U28" s="988"/>
      <c r="V28" s="988"/>
      <c r="W28" s="988">
        <v>248159</v>
      </c>
      <c r="X28" s="987"/>
      <c r="Y28" s="989">
        <v>6.2</v>
      </c>
      <c r="Z28" s="958"/>
    </row>
    <row r="29" spans="1:26" ht="18" customHeight="1">
      <c r="A29" s="957"/>
      <c r="B29" s="1505" t="s">
        <v>811</v>
      </c>
      <c r="C29" s="1506"/>
      <c r="D29" s="1506"/>
      <c r="E29" s="987"/>
      <c r="F29" s="988"/>
      <c r="G29" s="988"/>
      <c r="H29" s="1520">
        <v>1900</v>
      </c>
      <c r="I29" s="1521"/>
      <c r="J29" s="987"/>
      <c r="K29" s="988"/>
      <c r="L29" s="1522">
        <v>0.1</v>
      </c>
      <c r="M29" s="1522"/>
      <c r="N29" s="987"/>
      <c r="O29" s="988"/>
      <c r="P29" s="1501" t="s">
        <v>812</v>
      </c>
      <c r="Q29" s="1502"/>
      <c r="R29" s="1502"/>
      <c r="S29" s="1502"/>
      <c r="T29" s="987"/>
      <c r="U29" s="988"/>
      <c r="V29" s="988"/>
      <c r="W29" s="988">
        <v>475302</v>
      </c>
      <c r="X29" s="987"/>
      <c r="Y29" s="989">
        <v>11.8</v>
      </c>
      <c r="Z29" s="958"/>
    </row>
    <row r="30" spans="1:26" ht="18" customHeight="1">
      <c r="A30" s="957"/>
      <c r="B30" s="1503" t="s">
        <v>813</v>
      </c>
      <c r="C30" s="1504"/>
      <c r="D30" s="1504"/>
      <c r="E30" s="987"/>
      <c r="F30" s="988"/>
      <c r="G30" s="988"/>
      <c r="H30" s="1520">
        <v>29818</v>
      </c>
      <c r="I30" s="1521"/>
      <c r="J30" s="987"/>
      <c r="K30" s="988"/>
      <c r="L30" s="1522">
        <v>0.7</v>
      </c>
      <c r="M30" s="1522"/>
      <c r="N30" s="987"/>
      <c r="O30" s="988"/>
      <c r="P30" s="1501" t="s">
        <v>814</v>
      </c>
      <c r="Q30" s="1502"/>
      <c r="R30" s="1502"/>
      <c r="S30" s="1502"/>
      <c r="T30" s="987"/>
      <c r="U30" s="988"/>
      <c r="V30" s="988"/>
      <c r="W30" s="988">
        <v>182235</v>
      </c>
      <c r="X30" s="987"/>
      <c r="Y30" s="989">
        <v>4.5</v>
      </c>
      <c r="Z30" s="958"/>
    </row>
    <row r="31" spans="1:26" ht="18" customHeight="1">
      <c r="A31" s="957"/>
      <c r="B31" s="1503" t="s">
        <v>815</v>
      </c>
      <c r="C31" s="1504"/>
      <c r="D31" s="1504"/>
      <c r="E31" s="987"/>
      <c r="F31" s="988"/>
      <c r="G31" s="988"/>
      <c r="H31" s="1520">
        <v>196932</v>
      </c>
      <c r="I31" s="1521"/>
      <c r="J31" s="987"/>
      <c r="K31" s="988"/>
      <c r="L31" s="1522">
        <v>4.9</v>
      </c>
      <c r="M31" s="1522"/>
      <c r="N31" s="987"/>
      <c r="O31" s="988"/>
      <c r="P31" s="1501" t="s">
        <v>816</v>
      </c>
      <c r="Q31" s="1502"/>
      <c r="R31" s="1502"/>
      <c r="S31" s="1502"/>
      <c r="T31" s="987"/>
      <c r="U31" s="988"/>
      <c r="V31" s="988"/>
      <c r="W31" s="988">
        <v>450150</v>
      </c>
      <c r="X31" s="987"/>
      <c r="Y31" s="989">
        <v>11.2</v>
      </c>
      <c r="Z31" s="958"/>
    </row>
    <row r="32" spans="1:26" ht="18" customHeight="1">
      <c r="A32" s="957"/>
      <c r="B32" s="1501" t="s">
        <v>817</v>
      </c>
      <c r="C32" s="1502"/>
      <c r="D32" s="1502"/>
      <c r="E32" s="987"/>
      <c r="F32" s="988"/>
      <c r="G32" s="988"/>
      <c r="H32" s="1520">
        <v>96537</v>
      </c>
      <c r="I32" s="1521"/>
      <c r="J32" s="987"/>
      <c r="K32" s="988"/>
      <c r="L32" s="1522">
        <v>2.4</v>
      </c>
      <c r="M32" s="1522"/>
      <c r="N32" s="987"/>
      <c r="O32" s="988"/>
      <c r="P32" s="1501" t="s">
        <v>818</v>
      </c>
      <c r="Q32" s="1502"/>
      <c r="R32" s="1502"/>
      <c r="S32" s="1502"/>
      <c r="T32" s="987"/>
      <c r="U32" s="988"/>
      <c r="V32" s="988"/>
      <c r="W32" s="988">
        <v>3</v>
      </c>
      <c r="X32" s="987"/>
      <c r="Y32" s="989">
        <v>0</v>
      </c>
      <c r="Z32" s="958"/>
    </row>
    <row r="33" spans="1:26" ht="18" customHeight="1">
      <c r="A33" s="957"/>
      <c r="B33" s="1501" t="s">
        <v>819</v>
      </c>
      <c r="C33" s="1502"/>
      <c r="D33" s="1502"/>
      <c r="E33" s="987"/>
      <c r="F33" s="988"/>
      <c r="G33" s="988"/>
      <c r="H33" s="1520">
        <v>193115</v>
      </c>
      <c r="I33" s="1521"/>
      <c r="J33" s="987"/>
      <c r="K33" s="988"/>
      <c r="L33" s="1522">
        <v>4.8</v>
      </c>
      <c r="M33" s="1522"/>
      <c r="N33" s="987"/>
      <c r="O33" s="988"/>
      <c r="P33" s="1501" t="s">
        <v>820</v>
      </c>
      <c r="Q33" s="1502"/>
      <c r="R33" s="1502"/>
      <c r="S33" s="1502"/>
      <c r="T33" s="987"/>
      <c r="U33" s="988"/>
      <c r="V33" s="988"/>
      <c r="W33" s="988">
        <v>665446</v>
      </c>
      <c r="X33" s="987"/>
      <c r="Y33" s="989">
        <v>16.5</v>
      </c>
      <c r="Z33" s="958"/>
    </row>
    <row r="34" spans="1:26" ht="18" customHeight="1">
      <c r="A34" s="957"/>
      <c r="B34" s="1501" t="s">
        <v>821</v>
      </c>
      <c r="C34" s="1502"/>
      <c r="D34" s="1502"/>
      <c r="E34" s="987"/>
      <c r="F34" s="988"/>
      <c r="G34" s="988"/>
      <c r="H34" s="1520">
        <v>1867</v>
      </c>
      <c r="I34" s="1521"/>
      <c r="J34" s="987"/>
      <c r="K34" s="988"/>
      <c r="L34" s="1522">
        <v>0.1</v>
      </c>
      <c r="M34" s="1522"/>
      <c r="N34" s="987"/>
      <c r="O34" s="988"/>
      <c r="P34" s="1501" t="s">
        <v>822</v>
      </c>
      <c r="Q34" s="1502"/>
      <c r="R34" s="1502"/>
      <c r="S34" s="1502"/>
      <c r="T34" s="987"/>
      <c r="U34" s="988"/>
      <c r="V34" s="988"/>
      <c r="W34" s="988">
        <v>1</v>
      </c>
      <c r="X34" s="987"/>
      <c r="Y34" s="989">
        <v>0</v>
      </c>
      <c r="Z34" s="958"/>
    </row>
    <row r="35" spans="1:26" ht="18" customHeight="1">
      <c r="A35" s="957"/>
      <c r="B35" s="1501" t="s">
        <v>823</v>
      </c>
      <c r="C35" s="1502"/>
      <c r="D35" s="1502"/>
      <c r="E35" s="987"/>
      <c r="F35" s="988"/>
      <c r="G35" s="988"/>
      <c r="H35" s="1520">
        <v>1</v>
      </c>
      <c r="I35" s="1521"/>
      <c r="J35" s="987"/>
      <c r="K35" s="988"/>
      <c r="L35" s="1522">
        <v>0</v>
      </c>
      <c r="M35" s="1522"/>
      <c r="N35" s="987"/>
      <c r="O35" s="988"/>
      <c r="P35" s="1501" t="s">
        <v>824</v>
      </c>
      <c r="Q35" s="1502"/>
      <c r="R35" s="1502"/>
      <c r="S35" s="1502"/>
      <c r="T35" s="987"/>
      <c r="U35" s="988"/>
      <c r="V35" s="988"/>
      <c r="W35" s="988">
        <v>2000</v>
      </c>
      <c r="X35" s="987"/>
      <c r="Y35" s="989">
        <v>0.1</v>
      </c>
      <c r="Z35" s="958"/>
    </row>
    <row r="36" spans="1:26" ht="18" customHeight="1">
      <c r="A36" s="957"/>
      <c r="B36" s="1501" t="s">
        <v>825</v>
      </c>
      <c r="C36" s="1502"/>
      <c r="D36" s="1502"/>
      <c r="E36" s="987"/>
      <c r="F36" s="988"/>
      <c r="G36" s="988"/>
      <c r="H36" s="1520">
        <v>180500</v>
      </c>
      <c r="I36" s="1521"/>
      <c r="J36" s="987"/>
      <c r="K36" s="988"/>
      <c r="L36" s="1522">
        <v>4.5</v>
      </c>
      <c r="M36" s="1522"/>
      <c r="N36" s="987"/>
      <c r="O36" s="988"/>
      <c r="P36" s="1501"/>
      <c r="Q36" s="1502"/>
      <c r="R36" s="1502"/>
      <c r="S36" s="1502"/>
      <c r="T36" s="987"/>
      <c r="U36" s="988"/>
      <c r="V36" s="988"/>
      <c r="W36" s="988"/>
      <c r="X36" s="987"/>
      <c r="Y36" s="989"/>
      <c r="Z36" s="958"/>
    </row>
    <row r="37" spans="1:26" ht="18" customHeight="1">
      <c r="A37" s="957"/>
      <c r="B37" s="1501" t="s">
        <v>826</v>
      </c>
      <c r="C37" s="1502"/>
      <c r="D37" s="1502"/>
      <c r="E37" s="987"/>
      <c r="F37" s="988"/>
      <c r="G37" s="988"/>
      <c r="H37" s="1520">
        <v>60000</v>
      </c>
      <c r="I37" s="1521"/>
      <c r="J37" s="987"/>
      <c r="K37" s="988"/>
      <c r="L37" s="1522">
        <v>1.5</v>
      </c>
      <c r="M37" s="1522"/>
      <c r="N37" s="987"/>
      <c r="O37" s="988"/>
      <c r="P37" s="1501"/>
      <c r="Q37" s="1502"/>
      <c r="R37" s="1502"/>
      <c r="S37" s="1502"/>
      <c r="T37" s="987"/>
      <c r="U37" s="988"/>
      <c r="V37" s="988"/>
      <c r="W37" s="988"/>
      <c r="X37" s="987"/>
      <c r="Y37" s="989"/>
      <c r="Z37" s="958"/>
    </row>
    <row r="38" spans="1:26" ht="18" customHeight="1">
      <c r="A38" s="957"/>
      <c r="B38" s="1501" t="s">
        <v>827</v>
      </c>
      <c r="C38" s="1502"/>
      <c r="D38" s="1502"/>
      <c r="E38" s="987"/>
      <c r="F38" s="988"/>
      <c r="G38" s="988"/>
      <c r="H38" s="1520">
        <v>80080</v>
      </c>
      <c r="I38" s="1521"/>
      <c r="J38" s="987"/>
      <c r="K38" s="988"/>
      <c r="L38" s="1522">
        <v>2</v>
      </c>
      <c r="M38" s="1522"/>
      <c r="N38" s="987"/>
      <c r="O38" s="988"/>
      <c r="P38" s="1501"/>
      <c r="Q38" s="1502"/>
      <c r="R38" s="1502"/>
      <c r="S38" s="1502"/>
      <c r="T38" s="987"/>
      <c r="U38" s="988"/>
      <c r="V38" s="988"/>
      <c r="W38" s="988"/>
      <c r="X38" s="987"/>
      <c r="Y38" s="989"/>
      <c r="Z38" s="958"/>
    </row>
    <row r="39" spans="1:26" ht="18" customHeight="1" thickBot="1">
      <c r="A39" s="957"/>
      <c r="B39" s="1507" t="s">
        <v>828</v>
      </c>
      <c r="C39" s="1508"/>
      <c r="D39" s="1508"/>
      <c r="E39" s="976"/>
      <c r="F39" s="975"/>
      <c r="G39" s="975"/>
      <c r="H39" s="1460">
        <v>398600</v>
      </c>
      <c r="I39" s="1461"/>
      <c r="J39" s="976"/>
      <c r="K39" s="975"/>
      <c r="L39" s="1523">
        <v>9.9</v>
      </c>
      <c r="M39" s="1523"/>
      <c r="N39" s="976"/>
      <c r="O39" s="975"/>
      <c r="P39" s="1507"/>
      <c r="Q39" s="1508"/>
      <c r="R39" s="1508"/>
      <c r="S39" s="1508"/>
      <c r="T39" s="976"/>
      <c r="U39" s="975"/>
      <c r="V39" s="975"/>
      <c r="W39" s="975"/>
      <c r="X39" s="976"/>
      <c r="Y39" s="990"/>
      <c r="Z39" s="958"/>
    </row>
    <row r="40" spans="1:26" s="18" customFormat="1" ht="18" customHeight="1" thickBot="1">
      <c r="A40" s="978"/>
      <c r="B40" s="1509" t="s">
        <v>829</v>
      </c>
      <c r="C40" s="1510"/>
      <c r="D40" s="1510"/>
      <c r="E40" s="979"/>
      <c r="F40" s="980"/>
      <c r="G40" s="980"/>
      <c r="H40" s="1524">
        <f>SUM(H22:I39)</f>
        <v>4025000</v>
      </c>
      <c r="I40" s="1525"/>
      <c r="J40" s="980"/>
      <c r="K40" s="981"/>
      <c r="L40" s="1526">
        <f>SUM(L22:M39)</f>
        <v>100</v>
      </c>
      <c r="M40" s="1526"/>
      <c r="N40" s="979"/>
      <c r="O40" s="980"/>
      <c r="P40" s="1509" t="s">
        <v>830</v>
      </c>
      <c r="Q40" s="1510"/>
      <c r="R40" s="1510"/>
      <c r="S40" s="1510"/>
      <c r="T40" s="980"/>
      <c r="U40" s="981"/>
      <c r="V40" s="980"/>
      <c r="W40" s="980">
        <f>SUM(W22:W39)</f>
        <v>4025000</v>
      </c>
      <c r="X40" s="979"/>
      <c r="Y40" s="982">
        <f>SUM(Y22:Y39)</f>
        <v>100</v>
      </c>
      <c r="Z40" s="983"/>
    </row>
  </sheetData>
  <mergeCells count="161">
    <mergeCell ref="P29:S29"/>
    <mergeCell ref="P30:S30"/>
    <mergeCell ref="K21:N21"/>
    <mergeCell ref="O20:Z20"/>
    <mergeCell ref="O21:T21"/>
    <mergeCell ref="U21:X21"/>
    <mergeCell ref="Y21:Z21"/>
    <mergeCell ref="P24:S24"/>
    <mergeCell ref="P25:S25"/>
    <mergeCell ref="P26:S26"/>
    <mergeCell ref="P35:S35"/>
    <mergeCell ref="P36:S36"/>
    <mergeCell ref="P31:S31"/>
    <mergeCell ref="P32:S32"/>
    <mergeCell ref="P33:S33"/>
    <mergeCell ref="P34:S34"/>
    <mergeCell ref="P40:S40"/>
    <mergeCell ref="P37:S37"/>
    <mergeCell ref="P38:S38"/>
    <mergeCell ref="P39:S39"/>
    <mergeCell ref="P27:S27"/>
    <mergeCell ref="P28:S28"/>
    <mergeCell ref="L40:M40"/>
    <mergeCell ref="L35:M35"/>
    <mergeCell ref="L36:M36"/>
    <mergeCell ref="L37:M37"/>
    <mergeCell ref="L38:M38"/>
    <mergeCell ref="L32:M32"/>
    <mergeCell ref="L33:M33"/>
    <mergeCell ref="L34:M34"/>
    <mergeCell ref="L39:M39"/>
    <mergeCell ref="H40:I40"/>
    <mergeCell ref="L23:M23"/>
    <mergeCell ref="L24:M24"/>
    <mergeCell ref="L25:M25"/>
    <mergeCell ref="L26:M26"/>
    <mergeCell ref="L27:M27"/>
    <mergeCell ref="L28:M28"/>
    <mergeCell ref="L29:M29"/>
    <mergeCell ref="L30:M30"/>
    <mergeCell ref="L31:M31"/>
    <mergeCell ref="H36:I36"/>
    <mergeCell ref="H37:I37"/>
    <mergeCell ref="H38:I38"/>
    <mergeCell ref="H39:I39"/>
    <mergeCell ref="H32:I32"/>
    <mergeCell ref="H33:I33"/>
    <mergeCell ref="H34:I34"/>
    <mergeCell ref="H35:I35"/>
    <mergeCell ref="H28:I28"/>
    <mergeCell ref="H29:I29"/>
    <mergeCell ref="H30:I30"/>
    <mergeCell ref="H31:I31"/>
    <mergeCell ref="H24:I24"/>
    <mergeCell ref="H25:I25"/>
    <mergeCell ref="H26:I26"/>
    <mergeCell ref="H27:I27"/>
    <mergeCell ref="H22:I22"/>
    <mergeCell ref="L22:M22"/>
    <mergeCell ref="P22:S22"/>
    <mergeCell ref="H23:I23"/>
    <mergeCell ref="P23:S23"/>
    <mergeCell ref="F21:J21"/>
    <mergeCell ref="K4:M4"/>
    <mergeCell ref="K5:M5"/>
    <mergeCell ref="K6:M6"/>
    <mergeCell ref="H15:I15"/>
    <mergeCell ref="H11:I11"/>
    <mergeCell ref="H12:I12"/>
    <mergeCell ref="H13:I13"/>
    <mergeCell ref="H14:I14"/>
    <mergeCell ref="A20:N20"/>
    <mergeCell ref="B37:D37"/>
    <mergeCell ref="B38:D38"/>
    <mergeCell ref="B39:D39"/>
    <mergeCell ref="B40:D40"/>
    <mergeCell ref="B33:D33"/>
    <mergeCell ref="B34:D34"/>
    <mergeCell ref="B35:D35"/>
    <mergeCell ref="B36:D36"/>
    <mergeCell ref="B29:D29"/>
    <mergeCell ref="B30:D30"/>
    <mergeCell ref="B31:D31"/>
    <mergeCell ref="B32:D32"/>
    <mergeCell ref="B25:D25"/>
    <mergeCell ref="B26:D26"/>
    <mergeCell ref="B27:D27"/>
    <mergeCell ref="B28:D28"/>
    <mergeCell ref="A21:E21"/>
    <mergeCell ref="B22:D22"/>
    <mergeCell ref="B23:D23"/>
    <mergeCell ref="B24:D24"/>
    <mergeCell ref="S14:U14"/>
    <mergeCell ref="S15:U15"/>
    <mergeCell ref="S8:U8"/>
    <mergeCell ref="S9:U9"/>
    <mergeCell ref="S10:U10"/>
    <mergeCell ref="A2:C3"/>
    <mergeCell ref="O2:R3"/>
    <mergeCell ref="S12:U12"/>
    <mergeCell ref="S13:U13"/>
    <mergeCell ref="S11:U11"/>
    <mergeCell ref="S4:U4"/>
    <mergeCell ref="S5:U5"/>
    <mergeCell ref="S6:U6"/>
    <mergeCell ref="S7:U7"/>
    <mergeCell ref="P12:Q12"/>
    <mergeCell ref="P13:Q13"/>
    <mergeCell ref="P14:Q14"/>
    <mergeCell ref="P15:Q15"/>
    <mergeCell ref="P8:Q8"/>
    <mergeCell ref="P9:Q9"/>
    <mergeCell ref="P10:Q10"/>
    <mergeCell ref="P11:Q11"/>
    <mergeCell ref="P4:Q4"/>
    <mergeCell ref="P5:Q5"/>
    <mergeCell ref="P6:Q6"/>
    <mergeCell ref="P7:Q7"/>
    <mergeCell ref="D13:F13"/>
    <mergeCell ref="D14:F14"/>
    <mergeCell ref="D15:F15"/>
    <mergeCell ref="H4:I4"/>
    <mergeCell ref="H5:I5"/>
    <mergeCell ref="H6:I6"/>
    <mergeCell ref="H7:I7"/>
    <mergeCell ref="H8:I8"/>
    <mergeCell ref="H9:I9"/>
    <mergeCell ref="H10:I10"/>
    <mergeCell ref="D9:F9"/>
    <mergeCell ref="D10:F10"/>
    <mergeCell ref="D11:F11"/>
    <mergeCell ref="D12:F12"/>
    <mergeCell ref="D5:F5"/>
    <mergeCell ref="D6:F6"/>
    <mergeCell ref="D7:F7"/>
    <mergeCell ref="D8:F8"/>
    <mergeCell ref="B14:C14"/>
    <mergeCell ref="B15:C15"/>
    <mergeCell ref="B9:C9"/>
    <mergeCell ref="B10:C10"/>
    <mergeCell ref="B11:C11"/>
    <mergeCell ref="B12:C12"/>
    <mergeCell ref="B6:C6"/>
    <mergeCell ref="B7:C7"/>
    <mergeCell ref="B8:C8"/>
    <mergeCell ref="B13:C13"/>
    <mergeCell ref="S2:V3"/>
    <mergeCell ref="W2:X3"/>
    <mergeCell ref="Y2:Z3"/>
    <mergeCell ref="B5:C5"/>
    <mergeCell ref="B4:C4"/>
    <mergeCell ref="D2:G3"/>
    <mergeCell ref="H2:J3"/>
    <mergeCell ref="K2:N2"/>
    <mergeCell ref="L3:N3"/>
    <mergeCell ref="D4:F4"/>
    <mergeCell ref="S16:U16"/>
    <mergeCell ref="B16:C16"/>
    <mergeCell ref="D16:F16"/>
    <mergeCell ref="H16:I16"/>
    <mergeCell ref="P16:Q16"/>
  </mergeCells>
  <printOptions/>
  <pageMargins left="0.3937007874015748" right="0.3937007874015748" top="0.7874015748031497" bottom="0.7874015748031497" header="0.5118110236220472" footer="0.5118110236220472"/>
  <pageSetup horizontalDpi="300" verticalDpi="300" orientation="portrait" paperSize="9"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dimension ref="A1:Q55"/>
  <sheetViews>
    <sheetView showGridLines="0" workbookViewId="0" topLeftCell="A1">
      <selection activeCell="R1" sqref="R1"/>
    </sheetView>
  </sheetViews>
  <sheetFormatPr defaultColWidth="8.796875" defaultRowHeight="14.25"/>
  <cols>
    <col min="1" max="1" width="2.5" style="139" customWidth="1"/>
    <col min="2" max="2" width="3.8984375" style="139" customWidth="1"/>
    <col min="3" max="3" width="1.8984375" style="139" customWidth="1"/>
    <col min="4" max="5" width="1.8984375" style="135" customWidth="1"/>
    <col min="6" max="6" width="9.09765625" style="135" customWidth="1"/>
    <col min="7" max="7" width="5.8984375" style="135" customWidth="1"/>
    <col min="8" max="8" width="1.8984375" style="135" customWidth="1"/>
    <col min="9" max="11" width="7.5" style="140" customWidth="1"/>
    <col min="12" max="18" width="7.5" style="135" customWidth="1"/>
    <col min="19" max="16384" width="9" style="135" customWidth="1"/>
  </cols>
  <sheetData>
    <row r="1" spans="1:11" s="20" customFormat="1" ht="18" customHeight="1" thickBot="1">
      <c r="A1" s="19" t="s">
        <v>728</v>
      </c>
      <c r="B1" s="19"/>
      <c r="C1" s="19"/>
      <c r="I1" s="21"/>
      <c r="J1" s="21"/>
      <c r="K1" s="21"/>
    </row>
    <row r="2" spans="1:17" ht="14.25">
      <c r="A2" s="1530" t="s">
        <v>839</v>
      </c>
      <c r="B2" s="1531"/>
      <c r="C2" s="1531"/>
      <c r="D2" s="1531"/>
      <c r="E2" s="1531"/>
      <c r="F2" s="1531"/>
      <c r="G2" s="1531"/>
      <c r="H2" s="1531"/>
      <c r="I2" s="1549" t="s">
        <v>840</v>
      </c>
      <c r="J2" s="1550"/>
      <c r="K2" s="1551"/>
      <c r="L2" s="1547" t="s">
        <v>841</v>
      </c>
      <c r="M2" s="1551"/>
      <c r="N2" s="1547" t="s">
        <v>842</v>
      </c>
      <c r="O2" s="1548"/>
      <c r="P2" s="1547" t="s">
        <v>843</v>
      </c>
      <c r="Q2" s="1554"/>
    </row>
    <row r="3" spans="1:17" ht="14.25">
      <c r="A3" s="1532"/>
      <c r="B3" s="1533"/>
      <c r="C3" s="1533"/>
      <c r="D3" s="1533"/>
      <c r="E3" s="1533"/>
      <c r="F3" s="1533"/>
      <c r="G3" s="1533"/>
      <c r="H3" s="1533"/>
      <c r="I3" s="320" t="s">
        <v>236</v>
      </c>
      <c r="J3" s="320" t="s">
        <v>237</v>
      </c>
      <c r="K3" s="320" t="s">
        <v>862</v>
      </c>
      <c r="L3" s="321" t="s">
        <v>237</v>
      </c>
      <c r="M3" s="496" t="s">
        <v>861</v>
      </c>
      <c r="N3" s="321" t="s">
        <v>237</v>
      </c>
      <c r="O3" s="321" t="s">
        <v>861</v>
      </c>
      <c r="P3" s="321" t="s">
        <v>237</v>
      </c>
      <c r="Q3" s="991" t="s">
        <v>861</v>
      </c>
    </row>
    <row r="4" spans="1:17" ht="14.25" customHeight="1">
      <c r="A4" s="992" t="s">
        <v>1073</v>
      </c>
      <c r="B4" s="1542" t="s">
        <v>831</v>
      </c>
      <c r="C4" s="1543"/>
      <c r="D4" s="1543"/>
      <c r="E4" s="1543"/>
      <c r="F4" s="1543"/>
      <c r="G4" s="1543"/>
      <c r="H4" s="137"/>
      <c r="I4" s="138">
        <v>20544</v>
      </c>
      <c r="J4" s="138">
        <v>22389</v>
      </c>
      <c r="K4" s="497">
        <v>21132</v>
      </c>
      <c r="L4" s="498">
        <v>9</v>
      </c>
      <c r="M4" s="498">
        <v>-5.6</v>
      </c>
      <c r="N4" s="498">
        <v>86.5</v>
      </c>
      <c r="O4" s="498">
        <v>86.1</v>
      </c>
      <c r="P4" s="498">
        <v>7.7</v>
      </c>
      <c r="Q4" s="993">
        <v>-4.9</v>
      </c>
    </row>
    <row r="5" spans="1:17" ht="14.25" customHeight="1">
      <c r="A5" s="1009"/>
      <c r="B5" s="1010" t="s">
        <v>1074</v>
      </c>
      <c r="C5" s="1010"/>
      <c r="D5" s="1534" t="s">
        <v>832</v>
      </c>
      <c r="E5" s="1534"/>
      <c r="F5" s="1535"/>
      <c r="G5" s="1535"/>
      <c r="H5" s="1011"/>
      <c r="I5" s="1012">
        <v>2358</v>
      </c>
      <c r="J5" s="1012">
        <v>2225</v>
      </c>
      <c r="K5" s="1013">
        <v>2203</v>
      </c>
      <c r="L5" s="1014">
        <v>-5.6</v>
      </c>
      <c r="M5" s="1014">
        <v>-1</v>
      </c>
      <c r="N5" s="1014">
        <v>8.6</v>
      </c>
      <c r="O5" s="1014">
        <v>9</v>
      </c>
      <c r="P5" s="1014">
        <v>-0.6</v>
      </c>
      <c r="Q5" s="1015">
        <v>-0.1</v>
      </c>
    </row>
    <row r="6" spans="1:17" ht="14.25" customHeight="1">
      <c r="A6" s="994"/>
      <c r="B6" s="995"/>
      <c r="C6" s="1001" t="s">
        <v>1075</v>
      </c>
      <c r="D6" s="1002"/>
      <c r="E6" s="1536" t="s">
        <v>844</v>
      </c>
      <c r="F6" s="1485"/>
      <c r="G6" s="1002"/>
      <c r="H6" s="1002"/>
      <c r="I6" s="997">
        <v>2276</v>
      </c>
      <c r="J6" s="997">
        <v>2176</v>
      </c>
      <c r="K6" s="998">
        <v>2177</v>
      </c>
      <c r="L6" s="999">
        <v>-4.4</v>
      </c>
      <c r="M6" s="999">
        <v>0</v>
      </c>
      <c r="N6" s="999">
        <v>8.4</v>
      </c>
      <c r="O6" s="999">
        <v>8.9</v>
      </c>
      <c r="P6" s="999">
        <v>-0.4</v>
      </c>
      <c r="Q6" s="1000">
        <v>0</v>
      </c>
    </row>
    <row r="7" spans="1:17" ht="14.25" customHeight="1">
      <c r="A7" s="994"/>
      <c r="B7" s="995"/>
      <c r="C7" s="1001" t="s">
        <v>1076</v>
      </c>
      <c r="D7" s="1002"/>
      <c r="E7" s="1536" t="s">
        <v>845</v>
      </c>
      <c r="F7" s="1485"/>
      <c r="G7" s="1002"/>
      <c r="H7" s="1002"/>
      <c r="I7" s="997">
        <v>79</v>
      </c>
      <c r="J7" s="997">
        <v>47</v>
      </c>
      <c r="K7" s="998">
        <v>24</v>
      </c>
      <c r="L7" s="999">
        <v>-40.5</v>
      </c>
      <c r="M7" s="999">
        <v>-48.9</v>
      </c>
      <c r="N7" s="999">
        <v>0.2</v>
      </c>
      <c r="O7" s="999">
        <v>0.1</v>
      </c>
      <c r="P7" s="999">
        <v>-0.1</v>
      </c>
      <c r="Q7" s="1000">
        <v>-0.1</v>
      </c>
    </row>
    <row r="8" spans="1:17" ht="14.25" customHeight="1">
      <c r="A8" s="994"/>
      <c r="B8" s="995"/>
      <c r="C8" s="1001" t="s">
        <v>1077</v>
      </c>
      <c r="D8" s="1002"/>
      <c r="E8" s="1536" t="s">
        <v>846</v>
      </c>
      <c r="F8" s="1485"/>
      <c r="G8" s="1002"/>
      <c r="H8" s="1002"/>
      <c r="I8" s="997">
        <v>3</v>
      </c>
      <c r="J8" s="997">
        <v>2</v>
      </c>
      <c r="K8" s="998">
        <v>2</v>
      </c>
      <c r="L8" s="999">
        <v>-33.3</v>
      </c>
      <c r="M8" s="999">
        <v>0</v>
      </c>
      <c r="N8" s="999">
        <v>0</v>
      </c>
      <c r="O8" s="999">
        <v>0</v>
      </c>
      <c r="P8" s="999">
        <v>0</v>
      </c>
      <c r="Q8" s="1000">
        <v>0</v>
      </c>
    </row>
    <row r="9" spans="1:17" ht="14.25" customHeight="1">
      <c r="A9" s="994"/>
      <c r="B9" s="995" t="s">
        <v>1078</v>
      </c>
      <c r="C9" s="995"/>
      <c r="D9" s="1536" t="s">
        <v>1079</v>
      </c>
      <c r="E9" s="1536"/>
      <c r="F9" s="1536"/>
      <c r="G9" s="1536"/>
      <c r="H9" s="1002"/>
      <c r="I9" s="997">
        <v>481</v>
      </c>
      <c r="J9" s="997">
        <v>434</v>
      </c>
      <c r="K9" s="998">
        <v>429</v>
      </c>
      <c r="L9" s="999">
        <v>-9.8</v>
      </c>
      <c r="M9" s="999">
        <v>-1.2</v>
      </c>
      <c r="N9" s="999">
        <v>1.7</v>
      </c>
      <c r="O9" s="999">
        <v>1.7</v>
      </c>
      <c r="P9" s="999">
        <v>-0.2</v>
      </c>
      <c r="Q9" s="1000">
        <v>0</v>
      </c>
    </row>
    <row r="10" spans="1:17" ht="14.25" customHeight="1">
      <c r="A10" s="994"/>
      <c r="B10" s="995" t="s">
        <v>1080</v>
      </c>
      <c r="C10" s="995"/>
      <c r="D10" s="1536" t="s">
        <v>1081</v>
      </c>
      <c r="E10" s="1537"/>
      <c r="F10" s="1537"/>
      <c r="G10" s="1537"/>
      <c r="H10" s="1002"/>
      <c r="I10" s="997">
        <v>5945</v>
      </c>
      <c r="J10" s="997">
        <v>6447</v>
      </c>
      <c r="K10" s="998">
        <v>5730</v>
      </c>
      <c r="L10" s="999">
        <v>8.4</v>
      </c>
      <c r="M10" s="999">
        <v>-11.1</v>
      </c>
      <c r="N10" s="999">
        <v>24.9</v>
      </c>
      <c r="O10" s="999">
        <v>23.3</v>
      </c>
      <c r="P10" s="999">
        <v>2.1</v>
      </c>
      <c r="Q10" s="1000">
        <v>-2.8</v>
      </c>
    </row>
    <row r="11" spans="1:17" ht="14.25" customHeight="1">
      <c r="A11" s="994"/>
      <c r="B11" s="995" t="s">
        <v>1082</v>
      </c>
      <c r="C11" s="995"/>
      <c r="D11" s="1536" t="s">
        <v>1083</v>
      </c>
      <c r="E11" s="1537"/>
      <c r="F11" s="1537"/>
      <c r="G11" s="1537"/>
      <c r="H11" s="1002"/>
      <c r="I11" s="997">
        <v>3639</v>
      </c>
      <c r="J11" s="997">
        <v>5120</v>
      </c>
      <c r="K11" s="998">
        <v>4287</v>
      </c>
      <c r="L11" s="999">
        <v>40.7</v>
      </c>
      <c r="M11" s="999">
        <v>-16.3</v>
      </c>
      <c r="N11" s="999">
        <v>19.8</v>
      </c>
      <c r="O11" s="999">
        <v>17.5</v>
      </c>
      <c r="P11" s="999">
        <v>6.2</v>
      </c>
      <c r="Q11" s="1000">
        <v>-3.2</v>
      </c>
    </row>
    <row r="12" spans="1:17" ht="14.25" customHeight="1">
      <c r="A12" s="994"/>
      <c r="B12" s="995" t="s">
        <v>1084</v>
      </c>
      <c r="C12" s="995"/>
      <c r="D12" s="1536" t="s">
        <v>1085</v>
      </c>
      <c r="E12" s="1537"/>
      <c r="F12" s="1537"/>
      <c r="G12" s="1537"/>
      <c r="H12" s="1002"/>
      <c r="I12" s="997">
        <v>173</v>
      </c>
      <c r="J12" s="997">
        <v>170</v>
      </c>
      <c r="K12" s="998">
        <v>167</v>
      </c>
      <c r="L12" s="999">
        <v>-1.7</v>
      </c>
      <c r="M12" s="999">
        <v>-1.8</v>
      </c>
      <c r="N12" s="999">
        <v>0.7</v>
      </c>
      <c r="O12" s="999">
        <v>0.7</v>
      </c>
      <c r="P12" s="999">
        <v>0</v>
      </c>
      <c r="Q12" s="1000">
        <v>0</v>
      </c>
    </row>
    <row r="13" spans="1:17" ht="14.25" customHeight="1">
      <c r="A13" s="994"/>
      <c r="B13" s="995" t="s">
        <v>1086</v>
      </c>
      <c r="C13" s="995"/>
      <c r="D13" s="1536" t="s">
        <v>1087</v>
      </c>
      <c r="E13" s="1537"/>
      <c r="F13" s="1537"/>
      <c r="G13" s="1537"/>
      <c r="H13" s="1002"/>
      <c r="I13" s="997">
        <v>1845</v>
      </c>
      <c r="J13" s="997">
        <v>1484</v>
      </c>
      <c r="K13" s="998">
        <v>1176</v>
      </c>
      <c r="L13" s="999">
        <v>-19.6</v>
      </c>
      <c r="M13" s="999">
        <v>-20.8</v>
      </c>
      <c r="N13" s="999">
        <v>5.7</v>
      </c>
      <c r="O13" s="999">
        <v>4.8</v>
      </c>
      <c r="P13" s="999">
        <v>-1.5</v>
      </c>
      <c r="Q13" s="1000">
        <v>-1.2</v>
      </c>
    </row>
    <row r="14" spans="1:17" ht="14.25" customHeight="1">
      <c r="A14" s="994"/>
      <c r="B14" s="995" t="s">
        <v>1088</v>
      </c>
      <c r="C14" s="995"/>
      <c r="D14" s="1536" t="s">
        <v>1089</v>
      </c>
      <c r="E14" s="1537"/>
      <c r="F14" s="1537"/>
      <c r="G14" s="1537"/>
      <c r="H14" s="1002"/>
      <c r="I14" s="997">
        <v>56</v>
      </c>
      <c r="J14" s="997">
        <v>59</v>
      </c>
      <c r="K14" s="998">
        <v>60</v>
      </c>
      <c r="L14" s="999">
        <v>5.4</v>
      </c>
      <c r="M14" s="999">
        <v>1.7</v>
      </c>
      <c r="N14" s="999">
        <v>0.2</v>
      </c>
      <c r="O14" s="999">
        <v>0.2</v>
      </c>
      <c r="P14" s="999">
        <v>0</v>
      </c>
      <c r="Q14" s="1000">
        <v>0</v>
      </c>
    </row>
    <row r="15" spans="1:17" ht="14.25" customHeight="1">
      <c r="A15" s="994"/>
      <c r="B15" s="995" t="s">
        <v>1090</v>
      </c>
      <c r="C15" s="995"/>
      <c r="D15" s="1536" t="s">
        <v>1091</v>
      </c>
      <c r="E15" s="1537"/>
      <c r="F15" s="1537"/>
      <c r="G15" s="1537"/>
      <c r="H15" s="1002"/>
      <c r="I15" s="997">
        <v>2756</v>
      </c>
      <c r="J15" s="997">
        <v>2823</v>
      </c>
      <c r="K15" s="998">
        <v>2932</v>
      </c>
      <c r="L15" s="999">
        <v>2.4</v>
      </c>
      <c r="M15" s="999">
        <v>3.9</v>
      </c>
      <c r="N15" s="999">
        <v>10.9</v>
      </c>
      <c r="O15" s="999">
        <v>11.9</v>
      </c>
      <c r="P15" s="999">
        <v>0.3</v>
      </c>
      <c r="Q15" s="1000">
        <v>0.4</v>
      </c>
    </row>
    <row r="16" spans="1:17" ht="14.25" customHeight="1">
      <c r="A16" s="994"/>
      <c r="B16" s="995" t="s">
        <v>1092</v>
      </c>
      <c r="C16" s="995"/>
      <c r="D16" s="1536" t="s">
        <v>1093</v>
      </c>
      <c r="E16" s="1537"/>
      <c r="F16" s="1537"/>
      <c r="G16" s="1537"/>
      <c r="H16" s="1002"/>
      <c r="I16" s="997">
        <v>704</v>
      </c>
      <c r="J16" s="997">
        <v>621</v>
      </c>
      <c r="K16" s="998">
        <v>601</v>
      </c>
      <c r="L16" s="999">
        <v>-11.8</v>
      </c>
      <c r="M16" s="999">
        <v>-3.2</v>
      </c>
      <c r="N16" s="999">
        <v>2.4</v>
      </c>
      <c r="O16" s="999">
        <v>2.4</v>
      </c>
      <c r="P16" s="999">
        <v>-0.3</v>
      </c>
      <c r="Q16" s="1000">
        <v>-0.1</v>
      </c>
    </row>
    <row r="17" spans="1:17" ht="14.25" customHeight="1">
      <c r="A17" s="1018"/>
      <c r="B17" s="1019" t="s">
        <v>1094</v>
      </c>
      <c r="C17" s="1019"/>
      <c r="D17" s="1539" t="s">
        <v>1095</v>
      </c>
      <c r="E17" s="1540"/>
      <c r="F17" s="1540"/>
      <c r="G17" s="1540"/>
      <c r="H17" s="1020"/>
      <c r="I17" s="1021">
        <v>2587</v>
      </c>
      <c r="J17" s="1021">
        <v>3006</v>
      </c>
      <c r="K17" s="1022">
        <v>3547</v>
      </c>
      <c r="L17" s="1023">
        <v>16.2</v>
      </c>
      <c r="M17" s="1023">
        <v>18</v>
      </c>
      <c r="N17" s="1023">
        <v>11.6</v>
      </c>
      <c r="O17" s="1023">
        <v>14.4</v>
      </c>
      <c r="P17" s="1023">
        <v>1.8</v>
      </c>
      <c r="Q17" s="1024">
        <v>2.1</v>
      </c>
    </row>
    <row r="18" spans="1:17" ht="14.25" customHeight="1">
      <c r="A18" s="992" t="s">
        <v>1096</v>
      </c>
      <c r="B18" s="1542" t="s">
        <v>833</v>
      </c>
      <c r="C18" s="1543"/>
      <c r="D18" s="1543"/>
      <c r="E18" s="1543"/>
      <c r="F18" s="1543"/>
      <c r="G18" s="1543"/>
      <c r="H18" s="137"/>
      <c r="I18" s="138">
        <v>3315</v>
      </c>
      <c r="J18" s="138">
        <v>3436</v>
      </c>
      <c r="K18" s="497">
        <v>3479</v>
      </c>
      <c r="L18" s="498">
        <v>3.7</v>
      </c>
      <c r="M18" s="498">
        <v>1.3</v>
      </c>
      <c r="N18" s="498">
        <v>13.3</v>
      </c>
      <c r="O18" s="498">
        <v>14.2</v>
      </c>
      <c r="P18" s="498">
        <v>0.5</v>
      </c>
      <c r="Q18" s="993">
        <v>0.2</v>
      </c>
    </row>
    <row r="19" spans="1:17" ht="14.25" customHeight="1">
      <c r="A19" s="1009"/>
      <c r="B19" s="1010" t="s">
        <v>1097</v>
      </c>
      <c r="C19" s="1010"/>
      <c r="D19" s="1534" t="s">
        <v>1085</v>
      </c>
      <c r="E19" s="1534"/>
      <c r="F19" s="1534"/>
      <c r="G19" s="1534"/>
      <c r="H19" s="1025"/>
      <c r="I19" s="1012">
        <v>242</v>
      </c>
      <c r="J19" s="1012">
        <v>294</v>
      </c>
      <c r="K19" s="1013">
        <v>317</v>
      </c>
      <c r="L19" s="1014">
        <v>21.5</v>
      </c>
      <c r="M19" s="1014">
        <v>7.8</v>
      </c>
      <c r="N19" s="1014">
        <v>1.1</v>
      </c>
      <c r="O19" s="1014">
        <v>1.3</v>
      </c>
      <c r="P19" s="1014">
        <v>0.2</v>
      </c>
      <c r="Q19" s="1015">
        <v>0.1</v>
      </c>
    </row>
    <row r="20" spans="1:17" ht="14.25" customHeight="1">
      <c r="A20" s="994"/>
      <c r="B20" s="995" t="s">
        <v>1078</v>
      </c>
      <c r="C20" s="995"/>
      <c r="D20" s="1536" t="s">
        <v>1095</v>
      </c>
      <c r="E20" s="1536"/>
      <c r="F20" s="1536"/>
      <c r="G20" s="1536"/>
      <c r="H20" s="1002"/>
      <c r="I20" s="997">
        <v>1869</v>
      </c>
      <c r="J20" s="997">
        <v>1965</v>
      </c>
      <c r="K20" s="998">
        <v>2009</v>
      </c>
      <c r="L20" s="999">
        <v>5.1</v>
      </c>
      <c r="M20" s="999">
        <v>2.2</v>
      </c>
      <c r="N20" s="999">
        <v>7.6</v>
      </c>
      <c r="O20" s="999">
        <v>8.2</v>
      </c>
      <c r="P20" s="999">
        <v>0.4</v>
      </c>
      <c r="Q20" s="1000">
        <v>0.2</v>
      </c>
    </row>
    <row r="21" spans="1:17" ht="14.25" customHeight="1">
      <c r="A21" s="1018"/>
      <c r="B21" s="1019" t="s">
        <v>1080</v>
      </c>
      <c r="C21" s="1019"/>
      <c r="D21" s="1539" t="s">
        <v>1098</v>
      </c>
      <c r="E21" s="1539"/>
      <c r="F21" s="1539"/>
      <c r="G21" s="1539"/>
      <c r="H21" s="1020"/>
      <c r="I21" s="1021">
        <v>1204</v>
      </c>
      <c r="J21" s="1021">
        <v>1177</v>
      </c>
      <c r="K21" s="1022">
        <v>1153</v>
      </c>
      <c r="L21" s="1023">
        <v>-2.2</v>
      </c>
      <c r="M21" s="1023">
        <v>-2</v>
      </c>
      <c r="N21" s="1023">
        <v>4.5</v>
      </c>
      <c r="O21" s="1023">
        <v>4.7</v>
      </c>
      <c r="P21" s="1023">
        <v>-0.1</v>
      </c>
      <c r="Q21" s="1024">
        <v>-0.1</v>
      </c>
    </row>
    <row r="22" spans="1:17" ht="14.25" customHeight="1">
      <c r="A22" s="992" t="s">
        <v>1099</v>
      </c>
      <c r="B22" s="1552" t="s">
        <v>834</v>
      </c>
      <c r="C22" s="1553"/>
      <c r="D22" s="1553"/>
      <c r="E22" s="1553"/>
      <c r="F22" s="1553"/>
      <c r="G22" s="1553"/>
      <c r="H22" s="137"/>
      <c r="I22" s="138">
        <v>873</v>
      </c>
      <c r="J22" s="138">
        <v>962</v>
      </c>
      <c r="K22" s="497">
        <v>800</v>
      </c>
      <c r="L22" s="498">
        <v>10.2</v>
      </c>
      <c r="M22" s="498">
        <v>-16.8</v>
      </c>
      <c r="N22" s="498">
        <v>3.7</v>
      </c>
      <c r="O22" s="498">
        <v>3.3</v>
      </c>
      <c r="P22" s="498">
        <v>0.4</v>
      </c>
      <c r="Q22" s="993">
        <v>-0.6</v>
      </c>
    </row>
    <row r="23" spans="1:17" ht="14.25" customHeight="1">
      <c r="A23" s="992" t="s">
        <v>1100</v>
      </c>
      <c r="B23" s="1542" t="s">
        <v>1101</v>
      </c>
      <c r="C23" s="1543"/>
      <c r="D23" s="1543"/>
      <c r="E23" s="1543"/>
      <c r="F23" s="137"/>
      <c r="G23" s="137"/>
      <c r="H23" s="137"/>
      <c r="I23" s="138">
        <f>SUM(I4+I18+I22)</f>
        <v>24732</v>
      </c>
      <c r="J23" s="138">
        <f>SUM(J4+J18+J22)</f>
        <v>26787</v>
      </c>
      <c r="K23" s="497">
        <f>SUM(K4+K18+K22)</f>
        <v>25411</v>
      </c>
      <c r="L23" s="498">
        <v>8.3</v>
      </c>
      <c r="M23" s="498">
        <v>-5.1</v>
      </c>
      <c r="N23" s="499" t="s">
        <v>1103</v>
      </c>
      <c r="O23" s="499" t="s">
        <v>1103</v>
      </c>
      <c r="P23" s="499" t="s">
        <v>1103</v>
      </c>
      <c r="Q23" s="1026" t="s">
        <v>215</v>
      </c>
    </row>
    <row r="24" spans="1:17" ht="14.25" customHeight="1">
      <c r="A24" s="992" t="s">
        <v>1102</v>
      </c>
      <c r="B24" s="1542" t="s">
        <v>835</v>
      </c>
      <c r="C24" s="1543"/>
      <c r="D24" s="1543"/>
      <c r="E24" s="1543"/>
      <c r="F24" s="137"/>
      <c r="G24" s="137"/>
      <c r="H24" s="137"/>
      <c r="I24" s="138">
        <v>12</v>
      </c>
      <c r="J24" s="138">
        <v>21</v>
      </c>
      <c r="K24" s="497">
        <v>20</v>
      </c>
      <c r="L24" s="498">
        <v>75</v>
      </c>
      <c r="M24" s="498">
        <v>-4.8</v>
      </c>
      <c r="N24" s="499" t="s">
        <v>1103</v>
      </c>
      <c r="O24" s="499" t="s">
        <v>1103</v>
      </c>
      <c r="P24" s="499" t="s">
        <v>1103</v>
      </c>
      <c r="Q24" s="1026" t="s">
        <v>215</v>
      </c>
    </row>
    <row r="25" spans="1:17" ht="14.25" customHeight="1">
      <c r="A25" s="992" t="s">
        <v>1104</v>
      </c>
      <c r="B25" s="136" t="s">
        <v>836</v>
      </c>
      <c r="C25" s="136"/>
      <c r="D25" s="137"/>
      <c r="E25" s="137"/>
      <c r="F25" s="137"/>
      <c r="G25" s="137"/>
      <c r="H25" s="137"/>
      <c r="I25" s="138">
        <v>202</v>
      </c>
      <c r="J25" s="138">
        <v>208</v>
      </c>
      <c r="K25" s="497">
        <v>207</v>
      </c>
      <c r="L25" s="498">
        <v>3</v>
      </c>
      <c r="M25" s="498">
        <v>-0.5</v>
      </c>
      <c r="N25" s="499" t="s">
        <v>1103</v>
      </c>
      <c r="O25" s="499" t="s">
        <v>1103</v>
      </c>
      <c r="P25" s="499" t="s">
        <v>1103</v>
      </c>
      <c r="Q25" s="1026" t="s">
        <v>215</v>
      </c>
    </row>
    <row r="26" spans="1:17" ht="14.25" customHeight="1">
      <c r="A26" s="992" t="s">
        <v>1108</v>
      </c>
      <c r="B26" s="136" t="s">
        <v>837</v>
      </c>
      <c r="C26" s="136"/>
      <c r="D26" s="137"/>
      <c r="E26" s="137"/>
      <c r="F26" s="137"/>
      <c r="G26" s="137"/>
      <c r="H26" s="137"/>
      <c r="I26" s="138">
        <v>679</v>
      </c>
      <c r="J26" s="138">
        <v>706</v>
      </c>
      <c r="K26" s="497">
        <v>675</v>
      </c>
      <c r="L26" s="498">
        <v>4</v>
      </c>
      <c r="M26" s="498">
        <v>-4.4</v>
      </c>
      <c r="N26" s="499" t="s">
        <v>1103</v>
      </c>
      <c r="O26" s="499" t="s">
        <v>1103</v>
      </c>
      <c r="P26" s="499" t="s">
        <v>1103</v>
      </c>
      <c r="Q26" s="1026" t="s">
        <v>215</v>
      </c>
    </row>
    <row r="27" spans="1:17" ht="14.25" customHeight="1">
      <c r="A27" s="992" t="s">
        <v>1109</v>
      </c>
      <c r="B27" s="136" t="s">
        <v>838</v>
      </c>
      <c r="C27" s="136"/>
      <c r="D27" s="137"/>
      <c r="E27" s="137"/>
      <c r="F27" s="137"/>
      <c r="G27" s="137"/>
      <c r="H27" s="137"/>
      <c r="I27" s="138">
        <v>23863</v>
      </c>
      <c r="J27" s="138">
        <v>25894</v>
      </c>
      <c r="K27" s="497">
        <v>24549</v>
      </c>
      <c r="L27" s="498">
        <v>8.5</v>
      </c>
      <c r="M27" s="498">
        <v>-5.2</v>
      </c>
      <c r="N27" s="499">
        <v>100</v>
      </c>
      <c r="O27" s="499">
        <v>100</v>
      </c>
      <c r="P27" s="499">
        <v>8.5</v>
      </c>
      <c r="Q27" s="993">
        <v>-5.2</v>
      </c>
    </row>
    <row r="28" spans="1:17" ht="14.25" customHeight="1">
      <c r="A28" s="1009"/>
      <c r="B28" s="1538" t="s">
        <v>847</v>
      </c>
      <c r="C28" s="1535"/>
      <c r="D28" s="1535"/>
      <c r="E28" s="1535"/>
      <c r="F28" s="1025"/>
      <c r="G28" s="1025"/>
      <c r="H28" s="1025"/>
      <c r="I28" s="1012">
        <f>I5</f>
        <v>2358</v>
      </c>
      <c r="J28" s="1012">
        <f>J5</f>
        <v>2225</v>
      </c>
      <c r="K28" s="1013">
        <f>K5</f>
        <v>2203</v>
      </c>
      <c r="L28" s="1014">
        <v>-5.6</v>
      </c>
      <c r="M28" s="1014">
        <v>-1</v>
      </c>
      <c r="N28" s="1014">
        <v>8.6</v>
      </c>
      <c r="O28" s="1014">
        <v>9</v>
      </c>
      <c r="P28" s="1014">
        <v>-0.6</v>
      </c>
      <c r="Q28" s="1015">
        <v>-0.1</v>
      </c>
    </row>
    <row r="29" spans="1:17" ht="14.25" customHeight="1">
      <c r="A29" s="994"/>
      <c r="B29" s="1544" t="s">
        <v>848</v>
      </c>
      <c r="C29" s="1537"/>
      <c r="D29" s="1537"/>
      <c r="E29" s="1537"/>
      <c r="F29" s="1002"/>
      <c r="G29" s="1002"/>
      <c r="H29" s="1002"/>
      <c r="I29" s="997">
        <f>I9+I10+I11</f>
        <v>10065</v>
      </c>
      <c r="J29" s="997">
        <f>J9+J10+J11</f>
        <v>12001</v>
      </c>
      <c r="K29" s="998">
        <f>K9+K10+K11</f>
        <v>10446</v>
      </c>
      <c r="L29" s="999">
        <v>19.2</v>
      </c>
      <c r="M29" s="999">
        <v>-13</v>
      </c>
      <c r="N29" s="999">
        <v>46.3</v>
      </c>
      <c r="O29" s="999">
        <v>42.6</v>
      </c>
      <c r="P29" s="999">
        <v>8.1</v>
      </c>
      <c r="Q29" s="1000">
        <v>-0.6</v>
      </c>
    </row>
    <row r="30" spans="1:17" ht="14.25" customHeight="1" thickBot="1">
      <c r="A30" s="1003"/>
      <c r="B30" s="1545" t="s">
        <v>863</v>
      </c>
      <c r="C30" s="1546"/>
      <c r="D30" s="1546"/>
      <c r="E30" s="1546"/>
      <c r="F30" s="1004"/>
      <c r="G30" s="1004"/>
      <c r="H30" s="1004"/>
      <c r="I30" s="1005">
        <f>I12+I13+I14+I15+I16+I17+I18+I22</f>
        <v>12309</v>
      </c>
      <c r="J30" s="1005">
        <f>J12+J13+J14+J15+J16+J17+J18+J22</f>
        <v>12561</v>
      </c>
      <c r="K30" s="1006">
        <f>K12+K13+K14+K15+K16+K17+K18+K22</f>
        <v>12762</v>
      </c>
      <c r="L30" s="1007">
        <v>2</v>
      </c>
      <c r="M30" s="1007">
        <v>1.6</v>
      </c>
      <c r="N30" s="1007">
        <v>48.5</v>
      </c>
      <c r="O30" s="1007">
        <v>52</v>
      </c>
      <c r="P30" s="1007">
        <v>1.1</v>
      </c>
      <c r="Q30" s="1008">
        <v>0.8</v>
      </c>
    </row>
    <row r="32" ht="15" thickBot="1">
      <c r="A32" s="19" t="s">
        <v>730</v>
      </c>
    </row>
    <row r="33" spans="1:17" ht="14.25">
      <c r="A33" s="1530" t="s">
        <v>839</v>
      </c>
      <c r="B33" s="1531"/>
      <c r="C33" s="1531"/>
      <c r="D33" s="1531"/>
      <c r="E33" s="1531"/>
      <c r="F33" s="1531"/>
      <c r="G33" s="1531"/>
      <c r="H33" s="1531"/>
      <c r="I33" s="1549" t="s">
        <v>840</v>
      </c>
      <c r="J33" s="1550"/>
      <c r="K33" s="1551"/>
      <c r="L33" s="1547" t="s">
        <v>841</v>
      </c>
      <c r="M33" s="1551"/>
      <c r="N33" s="1547" t="s">
        <v>842</v>
      </c>
      <c r="O33" s="1551"/>
      <c r="P33" s="1547" t="s">
        <v>843</v>
      </c>
      <c r="Q33" s="1555"/>
    </row>
    <row r="34" spans="1:17" ht="14.25">
      <c r="A34" s="1532"/>
      <c r="B34" s="1533"/>
      <c r="C34" s="1533"/>
      <c r="D34" s="1533"/>
      <c r="E34" s="1533"/>
      <c r="F34" s="1533"/>
      <c r="G34" s="1533"/>
      <c r="H34" s="1533"/>
      <c r="I34" s="320" t="s">
        <v>1071</v>
      </c>
      <c r="J34" s="320" t="s">
        <v>1072</v>
      </c>
      <c r="K34" s="320" t="s">
        <v>861</v>
      </c>
      <c r="L34" s="322" t="s">
        <v>237</v>
      </c>
      <c r="M34" s="322" t="s">
        <v>861</v>
      </c>
      <c r="N34" s="322" t="s">
        <v>237</v>
      </c>
      <c r="O34" s="322" t="s">
        <v>861</v>
      </c>
      <c r="P34" s="322" t="s">
        <v>237</v>
      </c>
      <c r="Q34" s="1016" t="s">
        <v>861</v>
      </c>
    </row>
    <row r="35" spans="1:17" ht="14.25" customHeight="1">
      <c r="A35" s="992" t="s">
        <v>1073</v>
      </c>
      <c r="B35" s="136" t="s">
        <v>216</v>
      </c>
      <c r="C35" s="136"/>
      <c r="D35" s="137"/>
      <c r="E35" s="137"/>
      <c r="F35" s="137"/>
      <c r="G35" s="137"/>
      <c r="H35" s="137"/>
      <c r="I35" s="138">
        <v>14343</v>
      </c>
      <c r="J35" s="138">
        <v>14513</v>
      </c>
      <c r="K35" s="497">
        <v>14570</v>
      </c>
      <c r="L35" s="499">
        <v>1.2</v>
      </c>
      <c r="M35" s="499">
        <v>0.4</v>
      </c>
      <c r="N35" s="498">
        <v>76.2</v>
      </c>
      <c r="O35" s="498">
        <v>78.9</v>
      </c>
      <c r="P35" s="498">
        <v>0.9</v>
      </c>
      <c r="Q35" s="993">
        <v>0.3</v>
      </c>
    </row>
    <row r="36" spans="1:17" ht="14.25" customHeight="1">
      <c r="A36" s="1009"/>
      <c r="B36" s="1010" t="s">
        <v>1110</v>
      </c>
      <c r="C36" s="1010"/>
      <c r="D36" s="1538" t="s">
        <v>864</v>
      </c>
      <c r="E36" s="1535"/>
      <c r="F36" s="1535"/>
      <c r="G36" s="1535"/>
      <c r="H36" s="1025"/>
      <c r="I36" s="1012">
        <v>12487</v>
      </c>
      <c r="J36" s="1012">
        <v>12678</v>
      </c>
      <c r="K36" s="1013">
        <v>12685</v>
      </c>
      <c r="L36" s="1014">
        <v>1.5</v>
      </c>
      <c r="M36" s="1014">
        <v>0.1</v>
      </c>
      <c r="N36" s="1014">
        <v>66.6</v>
      </c>
      <c r="O36" s="1014">
        <v>68.7</v>
      </c>
      <c r="P36" s="1014">
        <v>1</v>
      </c>
      <c r="Q36" s="1015">
        <v>0</v>
      </c>
    </row>
    <row r="37" spans="1:17" ht="14.25" customHeight="1">
      <c r="A37" s="994"/>
      <c r="B37" s="995" t="s">
        <v>1111</v>
      </c>
      <c r="C37" s="995"/>
      <c r="D37" s="1536" t="s">
        <v>217</v>
      </c>
      <c r="E37" s="1537"/>
      <c r="F37" s="1537"/>
      <c r="G37" s="1537"/>
      <c r="H37" s="1002"/>
      <c r="I37" s="997">
        <v>1856</v>
      </c>
      <c r="J37" s="997">
        <v>1835</v>
      </c>
      <c r="K37" s="998">
        <v>1885</v>
      </c>
      <c r="L37" s="999">
        <v>-1.1</v>
      </c>
      <c r="M37" s="999">
        <v>2.7</v>
      </c>
      <c r="N37" s="999">
        <v>9.6</v>
      </c>
      <c r="O37" s="999">
        <v>10.2</v>
      </c>
      <c r="P37" s="999">
        <v>-0.1</v>
      </c>
      <c r="Q37" s="1000">
        <v>0.3</v>
      </c>
    </row>
    <row r="38" spans="1:17" ht="14.25" customHeight="1">
      <c r="A38" s="994"/>
      <c r="B38" s="995"/>
      <c r="C38" s="995" t="s">
        <v>218</v>
      </c>
      <c r="D38" s="1536" t="s">
        <v>220</v>
      </c>
      <c r="E38" s="1541"/>
      <c r="F38" s="1541"/>
      <c r="G38" s="1541"/>
      <c r="H38" s="1002"/>
      <c r="I38" s="997">
        <v>1261</v>
      </c>
      <c r="J38" s="997">
        <v>1203</v>
      </c>
      <c r="K38" s="998">
        <v>1227</v>
      </c>
      <c r="L38" s="999">
        <v>-4.6</v>
      </c>
      <c r="M38" s="999">
        <v>2</v>
      </c>
      <c r="N38" s="999">
        <v>6.3</v>
      </c>
      <c r="O38" s="999">
        <v>6.6</v>
      </c>
      <c r="P38" s="999">
        <v>-0.3</v>
      </c>
      <c r="Q38" s="1000">
        <v>0.1</v>
      </c>
    </row>
    <row r="39" spans="1:17" ht="14.25" customHeight="1">
      <c r="A39" s="1018"/>
      <c r="B39" s="1019"/>
      <c r="C39" s="1019" t="s">
        <v>219</v>
      </c>
      <c r="D39" s="1539" t="s">
        <v>221</v>
      </c>
      <c r="E39" s="1540"/>
      <c r="F39" s="1540"/>
      <c r="G39" s="1540"/>
      <c r="H39" s="1020"/>
      <c r="I39" s="1021">
        <v>595</v>
      </c>
      <c r="J39" s="1021">
        <v>632</v>
      </c>
      <c r="K39" s="1022">
        <v>658</v>
      </c>
      <c r="L39" s="1023">
        <v>6.2</v>
      </c>
      <c r="M39" s="1023">
        <v>4.1</v>
      </c>
      <c r="N39" s="1023">
        <v>3.3</v>
      </c>
      <c r="O39" s="1023">
        <v>3.6</v>
      </c>
      <c r="P39" s="1023">
        <v>0.2</v>
      </c>
      <c r="Q39" s="1024">
        <v>0.1</v>
      </c>
    </row>
    <row r="40" spans="1:17" ht="14.25" customHeight="1">
      <c r="A40" s="992" t="s">
        <v>1112</v>
      </c>
      <c r="B40" s="136" t="s">
        <v>865</v>
      </c>
      <c r="C40" s="136"/>
      <c r="D40" s="137"/>
      <c r="E40" s="137"/>
      <c r="F40" s="137"/>
      <c r="G40" s="137"/>
      <c r="H40" s="137"/>
      <c r="I40" s="138">
        <v>619</v>
      </c>
      <c r="J40" s="138">
        <v>701</v>
      </c>
      <c r="K40" s="497">
        <v>549</v>
      </c>
      <c r="L40" s="498">
        <v>13.2</v>
      </c>
      <c r="M40" s="498">
        <v>-21.7</v>
      </c>
      <c r="N40" s="498">
        <v>3.7</v>
      </c>
      <c r="O40" s="498">
        <v>3</v>
      </c>
      <c r="P40" s="498">
        <v>0.4</v>
      </c>
      <c r="Q40" s="993">
        <v>-8</v>
      </c>
    </row>
    <row r="41" spans="1:17" ht="14.25" customHeight="1">
      <c r="A41" s="1009"/>
      <c r="B41" s="1010"/>
      <c r="C41" s="1027" t="s">
        <v>1113</v>
      </c>
      <c r="D41" s="1025"/>
      <c r="E41" s="1534" t="s">
        <v>866</v>
      </c>
      <c r="F41" s="1535"/>
      <c r="G41" s="1025"/>
      <c r="H41" s="1025"/>
      <c r="I41" s="1012">
        <v>2668</v>
      </c>
      <c r="J41" s="1012">
        <v>2526</v>
      </c>
      <c r="K41" s="1013">
        <v>2264</v>
      </c>
      <c r="L41" s="1028">
        <v>-5.3</v>
      </c>
      <c r="M41" s="1029">
        <v>-10.4</v>
      </c>
      <c r="N41" s="1014">
        <v>13.3</v>
      </c>
      <c r="O41" s="1014">
        <v>12.3</v>
      </c>
      <c r="P41" s="1014">
        <v>-0.8</v>
      </c>
      <c r="Q41" s="1015">
        <v>-1.4</v>
      </c>
    </row>
    <row r="42" spans="1:17" ht="14.25" customHeight="1">
      <c r="A42" s="994"/>
      <c r="B42" s="995"/>
      <c r="C42" s="1017" t="s">
        <v>1114</v>
      </c>
      <c r="D42" s="1002"/>
      <c r="E42" s="1536" t="s">
        <v>867</v>
      </c>
      <c r="F42" s="1537"/>
      <c r="G42" s="1002"/>
      <c r="H42" s="1002"/>
      <c r="I42" s="997">
        <v>2049</v>
      </c>
      <c r="J42" s="997">
        <v>1825</v>
      </c>
      <c r="K42" s="998">
        <v>1715</v>
      </c>
      <c r="L42" s="999">
        <v>-10.9</v>
      </c>
      <c r="M42" s="999">
        <v>-6</v>
      </c>
      <c r="N42" s="999">
        <v>9.6</v>
      </c>
      <c r="O42" s="999">
        <v>9.3</v>
      </c>
      <c r="P42" s="999">
        <v>1.2</v>
      </c>
      <c r="Q42" s="1000">
        <v>0.6</v>
      </c>
    </row>
    <row r="43" spans="1:17" ht="14.25" customHeight="1">
      <c r="A43" s="994"/>
      <c r="B43" s="995" t="s">
        <v>1115</v>
      </c>
      <c r="C43" s="995"/>
      <c r="D43" s="1536" t="s">
        <v>868</v>
      </c>
      <c r="E43" s="1537"/>
      <c r="F43" s="1537"/>
      <c r="G43" s="1537"/>
      <c r="H43" s="1002"/>
      <c r="I43" s="997">
        <v>-1264</v>
      </c>
      <c r="J43" s="997">
        <v>-1100</v>
      </c>
      <c r="K43" s="998">
        <v>-1121</v>
      </c>
      <c r="L43" s="999">
        <v>13</v>
      </c>
      <c r="M43" s="999">
        <v>-1.9</v>
      </c>
      <c r="N43" s="999">
        <v>-5.8</v>
      </c>
      <c r="O43" s="999">
        <v>-6.1</v>
      </c>
      <c r="P43" s="999">
        <v>0.9</v>
      </c>
      <c r="Q43" s="1000">
        <v>-0.1</v>
      </c>
    </row>
    <row r="44" spans="1:17" ht="14.25" customHeight="1">
      <c r="A44" s="994"/>
      <c r="B44" s="995" t="s">
        <v>1116</v>
      </c>
      <c r="C44" s="995"/>
      <c r="D44" s="1536" t="s">
        <v>870</v>
      </c>
      <c r="E44" s="1537"/>
      <c r="F44" s="1537"/>
      <c r="G44" s="1537"/>
      <c r="H44" s="1002"/>
      <c r="I44" s="997">
        <v>1900</v>
      </c>
      <c r="J44" s="997">
        <v>1817</v>
      </c>
      <c r="K44" s="998">
        <v>1683</v>
      </c>
      <c r="L44" s="999">
        <v>-4.4</v>
      </c>
      <c r="M44" s="999">
        <v>-7.4</v>
      </c>
      <c r="N44" s="999">
        <v>9.5</v>
      </c>
      <c r="O44" s="999">
        <v>9.1</v>
      </c>
      <c r="P44" s="999">
        <v>-0.4</v>
      </c>
      <c r="Q44" s="1000">
        <v>-0.7</v>
      </c>
    </row>
    <row r="45" spans="1:17" ht="14.25" customHeight="1">
      <c r="A45" s="1018"/>
      <c r="B45" s="1019" t="s">
        <v>1117</v>
      </c>
      <c r="C45" s="1019"/>
      <c r="D45" s="1559" t="s">
        <v>869</v>
      </c>
      <c r="E45" s="1560"/>
      <c r="F45" s="1560"/>
      <c r="G45" s="1560"/>
      <c r="H45" s="1020"/>
      <c r="I45" s="1021">
        <v>-17</v>
      </c>
      <c r="J45" s="1021">
        <v>-16</v>
      </c>
      <c r="K45" s="1022">
        <v>-13</v>
      </c>
      <c r="L45" s="1023">
        <v>5.9</v>
      </c>
      <c r="M45" s="1023">
        <v>18.8</v>
      </c>
      <c r="N45" s="1023">
        <v>-0.1</v>
      </c>
      <c r="O45" s="1023">
        <v>-0.1</v>
      </c>
      <c r="P45" s="1023">
        <v>0</v>
      </c>
      <c r="Q45" s="1024">
        <v>0</v>
      </c>
    </row>
    <row r="46" spans="1:17" ht="14.25" customHeight="1">
      <c r="A46" s="992" t="s">
        <v>1118</v>
      </c>
      <c r="B46" s="136" t="s">
        <v>871</v>
      </c>
      <c r="C46" s="136"/>
      <c r="D46" s="137"/>
      <c r="E46" s="137"/>
      <c r="F46" s="137"/>
      <c r="G46" s="137"/>
      <c r="H46" s="137"/>
      <c r="I46" s="138">
        <v>3576</v>
      </c>
      <c r="J46" s="138">
        <v>3828</v>
      </c>
      <c r="K46" s="497">
        <v>3351</v>
      </c>
      <c r="L46" s="498">
        <v>7</v>
      </c>
      <c r="M46" s="498">
        <v>-12.5</v>
      </c>
      <c r="N46" s="498">
        <v>20.1</v>
      </c>
      <c r="O46" s="498">
        <v>18.1</v>
      </c>
      <c r="P46" s="498">
        <v>1.4</v>
      </c>
      <c r="Q46" s="993">
        <v>-2.5</v>
      </c>
    </row>
    <row r="47" spans="1:17" ht="14.25" customHeight="1">
      <c r="A47" s="1009"/>
      <c r="B47" s="1010" t="s">
        <v>1119</v>
      </c>
      <c r="C47" s="1010"/>
      <c r="D47" s="1534" t="s">
        <v>872</v>
      </c>
      <c r="E47" s="1535"/>
      <c r="F47" s="1535"/>
      <c r="G47" s="1535"/>
      <c r="H47" s="1025"/>
      <c r="I47" s="1012">
        <v>305</v>
      </c>
      <c r="J47" s="1012">
        <v>302</v>
      </c>
      <c r="K47" s="1013">
        <v>157</v>
      </c>
      <c r="L47" s="1014">
        <v>-1</v>
      </c>
      <c r="M47" s="1014">
        <v>-48</v>
      </c>
      <c r="N47" s="1014">
        <v>1.6</v>
      </c>
      <c r="O47" s="1014">
        <v>0.9</v>
      </c>
      <c r="P47" s="1014">
        <v>0</v>
      </c>
      <c r="Q47" s="1015">
        <v>-0.8</v>
      </c>
    </row>
    <row r="48" spans="1:17" ht="14.25" customHeight="1">
      <c r="A48" s="994"/>
      <c r="B48" s="995" t="s">
        <v>1120</v>
      </c>
      <c r="C48" s="995"/>
      <c r="D48" s="1536" t="s">
        <v>873</v>
      </c>
      <c r="E48" s="1537"/>
      <c r="F48" s="1537"/>
      <c r="G48" s="1537"/>
      <c r="H48" s="1002"/>
      <c r="I48" s="997">
        <v>85</v>
      </c>
      <c r="J48" s="997">
        <v>345</v>
      </c>
      <c r="K48" s="998">
        <v>206</v>
      </c>
      <c r="L48" s="999">
        <v>305.9</v>
      </c>
      <c r="M48" s="999">
        <v>-40.3</v>
      </c>
      <c r="N48" s="999">
        <v>1.8</v>
      </c>
      <c r="O48" s="999">
        <v>1.1</v>
      </c>
      <c r="P48" s="999">
        <v>1.4</v>
      </c>
      <c r="Q48" s="1000">
        <v>-0.7</v>
      </c>
    </row>
    <row r="49" spans="1:17" ht="14.25" customHeight="1">
      <c r="A49" s="994"/>
      <c r="B49" s="995" t="s">
        <v>1121</v>
      </c>
      <c r="C49" s="995"/>
      <c r="D49" s="1536" t="s">
        <v>874</v>
      </c>
      <c r="E49" s="1537"/>
      <c r="F49" s="1537"/>
      <c r="G49" s="1537"/>
      <c r="H49" s="1002"/>
      <c r="I49" s="997">
        <v>3186</v>
      </c>
      <c r="J49" s="997">
        <v>3181</v>
      </c>
      <c r="K49" s="998">
        <v>2988</v>
      </c>
      <c r="L49" s="999">
        <v>-0.2</v>
      </c>
      <c r="M49" s="999">
        <v>-6.1</v>
      </c>
      <c r="N49" s="999">
        <v>16.7</v>
      </c>
      <c r="O49" s="999">
        <v>16.2</v>
      </c>
      <c r="P49" s="999">
        <v>0</v>
      </c>
      <c r="Q49" s="1000">
        <v>-1</v>
      </c>
    </row>
    <row r="50" spans="1:17" ht="14.25" customHeight="1">
      <c r="A50" s="994"/>
      <c r="B50" s="995"/>
      <c r="C50" s="1017" t="s">
        <v>1122</v>
      </c>
      <c r="D50" s="1002"/>
      <c r="E50" s="1536" t="s">
        <v>875</v>
      </c>
      <c r="F50" s="1536"/>
      <c r="G50" s="1002"/>
      <c r="H50" s="1002"/>
      <c r="I50" s="997">
        <v>976</v>
      </c>
      <c r="J50" s="997">
        <v>1053</v>
      </c>
      <c r="K50" s="998">
        <v>870</v>
      </c>
      <c r="L50" s="999">
        <v>7.9</v>
      </c>
      <c r="M50" s="999">
        <v>-17.4</v>
      </c>
      <c r="N50" s="999">
        <v>5.5</v>
      </c>
      <c r="O50" s="999">
        <v>4.7</v>
      </c>
      <c r="P50" s="999">
        <v>0.4</v>
      </c>
      <c r="Q50" s="1000">
        <v>-1</v>
      </c>
    </row>
    <row r="51" spans="1:17" ht="14.25" customHeight="1">
      <c r="A51" s="994"/>
      <c r="B51" s="995"/>
      <c r="C51" s="1017" t="s">
        <v>1076</v>
      </c>
      <c r="D51" s="1002"/>
      <c r="E51" s="1561" t="s">
        <v>876</v>
      </c>
      <c r="F51" s="1561"/>
      <c r="G51" s="1002"/>
      <c r="H51" s="1002"/>
      <c r="I51" s="997">
        <v>908</v>
      </c>
      <c r="J51" s="997">
        <v>781</v>
      </c>
      <c r="K51" s="998">
        <v>710</v>
      </c>
      <c r="L51" s="999">
        <v>-14</v>
      </c>
      <c r="M51" s="999">
        <v>-9.1</v>
      </c>
      <c r="N51" s="999">
        <v>4.1</v>
      </c>
      <c r="O51" s="999">
        <v>3.8</v>
      </c>
      <c r="P51" s="999">
        <v>-0.7</v>
      </c>
      <c r="Q51" s="1000">
        <v>-0.4</v>
      </c>
    </row>
    <row r="52" spans="1:17" ht="14.25" customHeight="1">
      <c r="A52" s="1018"/>
      <c r="B52" s="1019"/>
      <c r="C52" s="1030" t="s">
        <v>1123</v>
      </c>
      <c r="D52" s="1020"/>
      <c r="E52" s="1539" t="s">
        <v>877</v>
      </c>
      <c r="F52" s="1539"/>
      <c r="G52" s="1020"/>
      <c r="H52" s="1020"/>
      <c r="I52" s="1021">
        <v>1302</v>
      </c>
      <c r="J52" s="1021">
        <v>1347</v>
      </c>
      <c r="K52" s="1022">
        <v>1408</v>
      </c>
      <c r="L52" s="1023">
        <v>3.5</v>
      </c>
      <c r="M52" s="1023">
        <v>4.5</v>
      </c>
      <c r="N52" s="1023">
        <v>7.1</v>
      </c>
      <c r="O52" s="1023">
        <v>7.6</v>
      </c>
      <c r="P52" s="1023">
        <v>0.2</v>
      </c>
      <c r="Q52" s="1024">
        <v>0.3</v>
      </c>
    </row>
    <row r="53" spans="1:17" ht="14.25" customHeight="1">
      <c r="A53" s="992" t="s">
        <v>1124</v>
      </c>
      <c r="B53" s="136" t="s">
        <v>878</v>
      </c>
      <c r="C53" s="136"/>
      <c r="D53" s="137"/>
      <c r="E53" s="137"/>
      <c r="F53" s="137"/>
      <c r="G53" s="137"/>
      <c r="H53" s="137"/>
      <c r="I53" s="138">
        <v>18538</v>
      </c>
      <c r="J53" s="138">
        <v>19042</v>
      </c>
      <c r="K53" s="497">
        <v>18470</v>
      </c>
      <c r="L53" s="498">
        <v>2.7</v>
      </c>
      <c r="M53" s="498">
        <v>-3</v>
      </c>
      <c r="N53" s="498">
        <v>100</v>
      </c>
      <c r="O53" s="498">
        <v>100</v>
      </c>
      <c r="P53" s="498">
        <v>2.7</v>
      </c>
      <c r="Q53" s="993">
        <v>-3</v>
      </c>
    </row>
    <row r="54" spans="1:17" ht="14.25" customHeight="1">
      <c r="A54" s="992" t="s">
        <v>1125</v>
      </c>
      <c r="B54" s="1556" t="s">
        <v>222</v>
      </c>
      <c r="C54" s="1557"/>
      <c r="D54" s="1557"/>
      <c r="E54" s="1557"/>
      <c r="F54" s="1557"/>
      <c r="G54" s="1557"/>
      <c r="H54" s="1558"/>
      <c r="I54" s="138">
        <v>1319</v>
      </c>
      <c r="J54" s="138">
        <v>1402</v>
      </c>
      <c r="K54" s="497">
        <v>1315</v>
      </c>
      <c r="L54" s="498">
        <v>6.3</v>
      </c>
      <c r="M54" s="498">
        <v>-6.2</v>
      </c>
      <c r="N54" s="498">
        <v>7.4</v>
      </c>
      <c r="O54" s="498">
        <v>7.1</v>
      </c>
      <c r="P54" s="499" t="s">
        <v>1126</v>
      </c>
      <c r="Q54" s="1026" t="s">
        <v>1126</v>
      </c>
    </row>
    <row r="55" spans="1:17" ht="14.25" customHeight="1" thickBot="1">
      <c r="A55" s="1031" t="s">
        <v>1127</v>
      </c>
      <c r="B55" s="1032" t="s">
        <v>879</v>
      </c>
      <c r="C55" s="1032"/>
      <c r="D55" s="1033"/>
      <c r="E55" s="1033"/>
      <c r="F55" s="1033"/>
      <c r="G55" s="1033"/>
      <c r="H55" s="1033"/>
      <c r="I55" s="1034">
        <v>19857</v>
      </c>
      <c r="J55" s="1034">
        <v>20444</v>
      </c>
      <c r="K55" s="1035">
        <v>19785</v>
      </c>
      <c r="L55" s="1036">
        <v>3</v>
      </c>
      <c r="M55" s="1036">
        <v>-3.2</v>
      </c>
      <c r="N55" s="1036">
        <v>107.4</v>
      </c>
      <c r="O55" s="1036">
        <v>107.1</v>
      </c>
      <c r="P55" s="1037" t="s">
        <v>1128</v>
      </c>
      <c r="Q55" s="1038" t="s">
        <v>1128</v>
      </c>
    </row>
  </sheetData>
  <mergeCells count="50">
    <mergeCell ref="B54:H54"/>
    <mergeCell ref="D49:G49"/>
    <mergeCell ref="D45:G45"/>
    <mergeCell ref="E52:F52"/>
    <mergeCell ref="E50:F50"/>
    <mergeCell ref="E51:F51"/>
    <mergeCell ref="D47:G47"/>
    <mergeCell ref="D48:G48"/>
    <mergeCell ref="D11:G11"/>
    <mergeCell ref="P2:Q2"/>
    <mergeCell ref="I33:K33"/>
    <mergeCell ref="L33:M33"/>
    <mergeCell ref="N33:O33"/>
    <mergeCell ref="P33:Q33"/>
    <mergeCell ref="D17:G17"/>
    <mergeCell ref="D19:G19"/>
    <mergeCell ref="D20:G20"/>
    <mergeCell ref="D21:G21"/>
    <mergeCell ref="E8:F8"/>
    <mergeCell ref="B4:G4"/>
    <mergeCell ref="B18:G18"/>
    <mergeCell ref="B22:G22"/>
    <mergeCell ref="D13:G13"/>
    <mergeCell ref="D14:G14"/>
    <mergeCell ref="D15:G15"/>
    <mergeCell ref="D16:G16"/>
    <mergeCell ref="D9:G9"/>
    <mergeCell ref="D10:G10"/>
    <mergeCell ref="B30:E30"/>
    <mergeCell ref="D44:G44"/>
    <mergeCell ref="A2:H3"/>
    <mergeCell ref="N2:O2"/>
    <mergeCell ref="I2:K2"/>
    <mergeCell ref="L2:M2"/>
    <mergeCell ref="D12:G12"/>
    <mergeCell ref="D5:G5"/>
    <mergeCell ref="E6:F6"/>
    <mergeCell ref="E7:F7"/>
    <mergeCell ref="B23:E23"/>
    <mergeCell ref="B24:E24"/>
    <mergeCell ref="B28:E28"/>
    <mergeCell ref="B29:E29"/>
    <mergeCell ref="A33:H34"/>
    <mergeCell ref="E41:F41"/>
    <mergeCell ref="E42:F42"/>
    <mergeCell ref="D43:G43"/>
    <mergeCell ref="D36:G36"/>
    <mergeCell ref="D37:G37"/>
    <mergeCell ref="D39:G39"/>
    <mergeCell ref="D38:G38"/>
  </mergeCells>
  <printOptions/>
  <pageMargins left="0.3937007874015748" right="0.3937007874015748" top="0.5905511811023623" bottom="0.5905511811023623" header="0.5118110236220472" footer="0.5118110236220472"/>
  <pageSetup horizontalDpi="300" verticalDpi="300" orientation="portrait" paperSize="9" scale="99"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dimension ref="A1:K42"/>
  <sheetViews>
    <sheetView showGridLines="0" workbookViewId="0" topLeftCell="A1">
      <selection activeCell="L1" sqref="L1"/>
    </sheetView>
  </sheetViews>
  <sheetFormatPr defaultColWidth="8.796875" defaultRowHeight="14.25"/>
  <cols>
    <col min="1" max="1" width="1.8984375" style="141" customWidth="1"/>
    <col min="2" max="2" width="4.5" style="141" customWidth="1"/>
    <col min="3" max="3" width="28.8984375" style="141" customWidth="1"/>
    <col min="4" max="4" width="2.19921875" style="141" customWidth="1"/>
    <col min="5" max="5" width="1.8984375" style="141" customWidth="1"/>
    <col min="6" max="6" width="20.59765625" style="141" bestFit="1" customWidth="1"/>
    <col min="7" max="7" width="1.8984375" style="141" customWidth="1"/>
    <col min="8" max="8" width="13.19921875" style="141" customWidth="1"/>
    <col min="9" max="9" width="1.8984375" style="141" customWidth="1"/>
    <col min="10" max="10" width="11.5" style="141" customWidth="1"/>
    <col min="11" max="11" width="1.203125" style="141" customWidth="1"/>
    <col min="12" max="16384" width="9" style="141" customWidth="1"/>
  </cols>
  <sheetData>
    <row r="1" spans="1:5" s="23" customFormat="1" ht="19.5" thickBot="1">
      <c r="A1" s="22" t="s">
        <v>731</v>
      </c>
      <c r="B1" s="22"/>
      <c r="D1" s="22"/>
      <c r="E1" s="22"/>
    </row>
    <row r="2" spans="1:11" ht="18.75" customHeight="1">
      <c r="A2" s="1562" t="s">
        <v>880</v>
      </c>
      <c r="B2" s="1563"/>
      <c r="C2" s="1563"/>
      <c r="D2" s="1563"/>
      <c r="E2" s="1569" t="s">
        <v>881</v>
      </c>
      <c r="F2" s="1570"/>
      <c r="G2" s="1569" t="s">
        <v>882</v>
      </c>
      <c r="H2" s="1570"/>
      <c r="I2" s="1569" t="s">
        <v>1129</v>
      </c>
      <c r="J2" s="1563"/>
      <c r="K2" s="1571"/>
    </row>
    <row r="3" spans="1:11" ht="15.75" customHeight="1">
      <c r="A3" s="1039"/>
      <c r="B3" s="1564" t="s">
        <v>883</v>
      </c>
      <c r="C3" s="1565"/>
      <c r="D3" s="1040"/>
      <c r="E3" s="1041"/>
      <c r="F3" s="1042" t="s">
        <v>884</v>
      </c>
      <c r="G3" s="1041"/>
      <c r="H3" s="1042" t="s">
        <v>885</v>
      </c>
      <c r="I3" s="1040"/>
      <c r="J3" s="1040" t="s">
        <v>1130</v>
      </c>
      <c r="K3" s="1043"/>
    </row>
    <row r="4" spans="1:11" ht="15.75" customHeight="1">
      <c r="A4" s="1044"/>
      <c r="B4" s="1537" t="s">
        <v>732</v>
      </c>
      <c r="C4" s="1485"/>
      <c r="D4" s="969"/>
      <c r="E4" s="1045"/>
      <c r="F4" s="1046" t="s">
        <v>886</v>
      </c>
      <c r="G4" s="1045"/>
      <c r="H4" s="1046" t="s">
        <v>1131</v>
      </c>
      <c r="I4" s="969"/>
      <c r="J4" s="969" t="s">
        <v>1132</v>
      </c>
      <c r="K4" s="1047"/>
    </row>
    <row r="5" spans="1:11" ht="15.75" customHeight="1">
      <c r="A5" s="1044"/>
      <c r="B5" s="1537" t="s">
        <v>733</v>
      </c>
      <c r="C5" s="1485"/>
      <c r="D5" s="969"/>
      <c r="E5" s="1045"/>
      <c r="F5" s="1046" t="s">
        <v>887</v>
      </c>
      <c r="G5" s="1045"/>
      <c r="H5" s="1046" t="s">
        <v>1133</v>
      </c>
      <c r="I5" s="969"/>
      <c r="J5" s="969" t="s">
        <v>1134</v>
      </c>
      <c r="K5" s="1047"/>
    </row>
    <row r="6" spans="1:11" ht="15.75" customHeight="1">
      <c r="A6" s="1044"/>
      <c r="B6" s="1537" t="s">
        <v>734</v>
      </c>
      <c r="C6" s="1485"/>
      <c r="D6" s="969"/>
      <c r="E6" s="1045"/>
      <c r="F6" s="1046" t="s">
        <v>887</v>
      </c>
      <c r="G6" s="1045"/>
      <c r="H6" s="1046" t="s">
        <v>1133</v>
      </c>
      <c r="I6" s="969"/>
      <c r="J6" s="969" t="s">
        <v>1134</v>
      </c>
      <c r="K6" s="1047"/>
    </row>
    <row r="7" spans="1:11" ht="15.75" customHeight="1">
      <c r="A7" s="1044"/>
      <c r="B7" s="1537" t="s">
        <v>735</v>
      </c>
      <c r="C7" s="1485"/>
      <c r="D7" s="969"/>
      <c r="E7" s="1045"/>
      <c r="F7" s="1046" t="s">
        <v>888</v>
      </c>
      <c r="G7" s="1045"/>
      <c r="H7" s="1046" t="s">
        <v>1135</v>
      </c>
      <c r="I7" s="969"/>
      <c r="J7" s="969" t="s">
        <v>1136</v>
      </c>
      <c r="K7" s="1047"/>
    </row>
    <row r="8" spans="1:11" ht="15.75" customHeight="1">
      <c r="A8" s="1044"/>
      <c r="B8" s="1537" t="s">
        <v>736</v>
      </c>
      <c r="C8" s="1485"/>
      <c r="D8" s="969"/>
      <c r="E8" s="1045"/>
      <c r="F8" s="1046" t="s">
        <v>888</v>
      </c>
      <c r="G8" s="1045"/>
      <c r="H8" s="1046"/>
      <c r="I8" s="969"/>
      <c r="J8" s="969"/>
      <c r="K8" s="1047"/>
    </row>
    <row r="9" spans="1:11" ht="15.75" customHeight="1">
      <c r="A9" s="1044"/>
      <c r="B9" s="1537" t="s">
        <v>737</v>
      </c>
      <c r="C9" s="1485"/>
      <c r="D9" s="969"/>
      <c r="E9" s="1045"/>
      <c r="F9" s="1046" t="s">
        <v>889</v>
      </c>
      <c r="G9" s="1045"/>
      <c r="H9" s="1046" t="s">
        <v>1137</v>
      </c>
      <c r="I9" s="969"/>
      <c r="J9" s="969" t="s">
        <v>1138</v>
      </c>
      <c r="K9" s="1047"/>
    </row>
    <row r="10" spans="1:11" ht="15.75" customHeight="1">
      <c r="A10" s="1044"/>
      <c r="B10" s="1537" t="s">
        <v>890</v>
      </c>
      <c r="C10" s="1485"/>
      <c r="D10" s="969"/>
      <c r="E10" s="1045"/>
      <c r="F10" s="1046" t="s">
        <v>891</v>
      </c>
      <c r="G10" s="1045"/>
      <c r="H10" s="1046" t="s">
        <v>1139</v>
      </c>
      <c r="I10" s="969"/>
      <c r="J10" s="969" t="s">
        <v>1140</v>
      </c>
      <c r="K10" s="1047"/>
    </row>
    <row r="11" spans="1:11" ht="15.75" customHeight="1">
      <c r="A11" s="1044"/>
      <c r="B11" s="1537" t="s">
        <v>413</v>
      </c>
      <c r="C11" s="1485"/>
      <c r="D11" s="969"/>
      <c r="E11" s="1045"/>
      <c r="F11" s="1046" t="s">
        <v>414</v>
      </c>
      <c r="G11" s="1045"/>
      <c r="H11" s="1046" t="s">
        <v>1141</v>
      </c>
      <c r="I11" s="969"/>
      <c r="J11" s="969" t="s">
        <v>1142</v>
      </c>
      <c r="K11" s="1047"/>
    </row>
    <row r="12" spans="1:11" ht="15.75" customHeight="1">
      <c r="A12" s="1044"/>
      <c r="B12" s="1537" t="s">
        <v>738</v>
      </c>
      <c r="C12" s="1485"/>
      <c r="D12" s="969"/>
      <c r="E12" s="1045"/>
      <c r="F12" s="1046" t="s">
        <v>415</v>
      </c>
      <c r="G12" s="1045"/>
      <c r="H12" s="1046" t="s">
        <v>1143</v>
      </c>
      <c r="I12" s="969"/>
      <c r="J12" s="969" t="s">
        <v>1144</v>
      </c>
      <c r="K12" s="1047"/>
    </row>
    <row r="13" spans="1:11" ht="15.75" customHeight="1">
      <c r="A13" s="1044"/>
      <c r="B13" s="1537" t="s">
        <v>893</v>
      </c>
      <c r="C13" s="1485"/>
      <c r="D13" s="969"/>
      <c r="E13" s="1045"/>
      <c r="F13" s="1046" t="s">
        <v>894</v>
      </c>
      <c r="G13" s="1045"/>
      <c r="H13" s="1046" t="s">
        <v>1145</v>
      </c>
      <c r="I13" s="969"/>
      <c r="J13" s="969" t="s">
        <v>1145</v>
      </c>
      <c r="K13" s="1047"/>
    </row>
    <row r="14" spans="1:11" ht="15.75" customHeight="1">
      <c r="A14" s="1044"/>
      <c r="B14" s="1537" t="s">
        <v>739</v>
      </c>
      <c r="C14" s="1301"/>
      <c r="D14" s="969"/>
      <c r="E14" s="1045"/>
      <c r="F14" s="1046" t="s">
        <v>740</v>
      </c>
      <c r="G14" s="1045"/>
      <c r="H14" s="1046" t="s">
        <v>741</v>
      </c>
      <c r="I14" s="969"/>
      <c r="J14" s="969" t="s">
        <v>742</v>
      </c>
      <c r="K14" s="1047"/>
    </row>
    <row r="15" spans="1:11" ht="15.75" customHeight="1">
      <c r="A15" s="1044"/>
      <c r="B15" s="1537" t="s">
        <v>895</v>
      </c>
      <c r="C15" s="1485"/>
      <c r="D15" s="969"/>
      <c r="E15" s="1045"/>
      <c r="F15" s="1046" t="s">
        <v>896</v>
      </c>
      <c r="G15" s="1045"/>
      <c r="H15" s="1046" t="s">
        <v>1146</v>
      </c>
      <c r="I15" s="969"/>
      <c r="J15" s="969" t="s">
        <v>1147</v>
      </c>
      <c r="K15" s="1047"/>
    </row>
    <row r="16" spans="1:11" ht="15.75" customHeight="1">
      <c r="A16" s="1044"/>
      <c r="B16" s="1537" t="s">
        <v>897</v>
      </c>
      <c r="C16" s="1485"/>
      <c r="D16" s="969"/>
      <c r="E16" s="1045"/>
      <c r="F16" s="1046" t="s">
        <v>898</v>
      </c>
      <c r="G16" s="1045"/>
      <c r="H16" s="1046" t="s">
        <v>1148</v>
      </c>
      <c r="I16" s="969"/>
      <c r="J16" s="969" t="s">
        <v>1149</v>
      </c>
      <c r="K16" s="1047"/>
    </row>
    <row r="17" spans="1:11" ht="15.75" customHeight="1">
      <c r="A17" s="1044"/>
      <c r="B17" s="1537" t="s">
        <v>899</v>
      </c>
      <c r="C17" s="1485"/>
      <c r="D17" s="969"/>
      <c r="E17" s="1045"/>
      <c r="F17" s="1046" t="s">
        <v>900</v>
      </c>
      <c r="G17" s="1045"/>
      <c r="H17" s="1046" t="s">
        <v>1150</v>
      </c>
      <c r="I17" s="969"/>
      <c r="J17" s="969" t="s">
        <v>1151</v>
      </c>
      <c r="K17" s="1047"/>
    </row>
    <row r="18" spans="1:11" ht="15.75" customHeight="1">
      <c r="A18" s="1044"/>
      <c r="B18" s="1537" t="s">
        <v>901</v>
      </c>
      <c r="C18" s="1485"/>
      <c r="D18" s="969"/>
      <c r="E18" s="1045"/>
      <c r="F18" s="1046" t="s">
        <v>902</v>
      </c>
      <c r="G18" s="1045"/>
      <c r="H18" s="1046" t="s">
        <v>1152</v>
      </c>
      <c r="I18" s="969"/>
      <c r="J18" s="969"/>
      <c r="K18" s="1047"/>
    </row>
    <row r="19" spans="1:11" ht="15.75" customHeight="1">
      <c r="A19" s="1057"/>
      <c r="B19" s="1566" t="s">
        <v>903</v>
      </c>
      <c r="C19" s="1567"/>
      <c r="D19" s="1059"/>
      <c r="E19" s="1060"/>
      <c r="F19" s="1061" t="s">
        <v>904</v>
      </c>
      <c r="G19" s="1060"/>
      <c r="H19" s="1061" t="s">
        <v>1153</v>
      </c>
      <c r="I19" s="1059"/>
      <c r="J19" s="1059" t="s">
        <v>1153</v>
      </c>
      <c r="K19" s="1062"/>
    </row>
    <row r="20" spans="1:11" ht="15.75" customHeight="1">
      <c r="A20" s="1053"/>
      <c r="B20" s="964" t="s">
        <v>905</v>
      </c>
      <c r="C20" s="964"/>
      <c r="D20" s="964"/>
      <c r="E20" s="1054"/>
      <c r="F20" s="1055"/>
      <c r="G20" s="1054"/>
      <c r="H20" s="1055"/>
      <c r="I20" s="964"/>
      <c r="J20" s="964"/>
      <c r="K20" s="1056"/>
    </row>
    <row r="21" spans="1:11" ht="15.75" customHeight="1">
      <c r="A21" s="1044"/>
      <c r="B21" s="969"/>
      <c r="C21" s="996" t="s">
        <v>906</v>
      </c>
      <c r="D21" s="969"/>
      <c r="E21" s="1045"/>
      <c r="F21" s="1046" t="s">
        <v>907</v>
      </c>
      <c r="G21" s="1045"/>
      <c r="H21" s="1046" t="s">
        <v>1154</v>
      </c>
      <c r="I21" s="969"/>
      <c r="J21" s="969" t="s">
        <v>1154</v>
      </c>
      <c r="K21" s="1047"/>
    </row>
    <row r="22" spans="1:11" ht="15.75" customHeight="1">
      <c r="A22" s="1044"/>
      <c r="B22" s="969"/>
      <c r="C22" s="996" t="s">
        <v>908</v>
      </c>
      <c r="D22" s="969"/>
      <c r="E22" s="1045"/>
      <c r="F22" s="1046" t="s">
        <v>909</v>
      </c>
      <c r="G22" s="1045"/>
      <c r="H22" s="1046" t="s">
        <v>1155</v>
      </c>
      <c r="I22" s="969"/>
      <c r="J22" s="969" t="s">
        <v>1155</v>
      </c>
      <c r="K22" s="1047"/>
    </row>
    <row r="23" spans="1:11" ht="15.75" customHeight="1">
      <c r="A23" s="1057"/>
      <c r="B23" s="1059"/>
      <c r="C23" s="1058" t="s">
        <v>910</v>
      </c>
      <c r="D23" s="1059"/>
      <c r="E23" s="1060"/>
      <c r="F23" s="1061" t="s">
        <v>911</v>
      </c>
      <c r="G23" s="1060"/>
      <c r="H23" s="1061" t="s">
        <v>1156</v>
      </c>
      <c r="I23" s="1059"/>
      <c r="J23" s="1059" t="s">
        <v>1156</v>
      </c>
      <c r="K23" s="1062"/>
    </row>
    <row r="24" spans="1:11" ht="15.75" customHeight="1">
      <c r="A24" s="1053"/>
      <c r="B24" s="964" t="s">
        <v>912</v>
      </c>
      <c r="C24" s="964"/>
      <c r="D24" s="964"/>
      <c r="E24" s="1054"/>
      <c r="F24" s="1055"/>
      <c r="G24" s="1054"/>
      <c r="H24" s="1055"/>
      <c r="I24" s="964"/>
      <c r="J24" s="964"/>
      <c r="K24" s="1056"/>
    </row>
    <row r="25" spans="1:11" ht="15.75" customHeight="1">
      <c r="A25" s="1044"/>
      <c r="B25" s="969"/>
      <c r="C25" s="996" t="s">
        <v>913</v>
      </c>
      <c r="D25" s="969"/>
      <c r="E25" s="1045"/>
      <c r="F25" s="1046" t="s">
        <v>914</v>
      </c>
      <c r="G25" s="1045"/>
      <c r="H25" s="1046" t="s">
        <v>1157</v>
      </c>
      <c r="I25" s="969"/>
      <c r="J25" s="969" t="s">
        <v>1158</v>
      </c>
      <c r="K25" s="1047"/>
    </row>
    <row r="26" spans="1:11" ht="15.75" customHeight="1">
      <c r="A26" s="1044"/>
      <c r="B26" s="969"/>
      <c r="C26" s="996" t="s">
        <v>416</v>
      </c>
      <c r="D26" s="969"/>
      <c r="E26" s="1045"/>
      <c r="F26" s="1046" t="s">
        <v>417</v>
      </c>
      <c r="G26" s="1045"/>
      <c r="H26" s="1046" t="s">
        <v>1159</v>
      </c>
      <c r="I26" s="969"/>
      <c r="J26" s="969"/>
      <c r="K26" s="1047"/>
    </row>
    <row r="27" spans="1:11" ht="15.75" customHeight="1">
      <c r="A27" s="1044"/>
      <c r="B27" s="969"/>
      <c r="C27" s="996" t="s">
        <v>915</v>
      </c>
      <c r="D27" s="969"/>
      <c r="E27" s="1045"/>
      <c r="F27" s="1046" t="s">
        <v>909</v>
      </c>
      <c r="G27" s="1045"/>
      <c r="H27" s="1046" t="s">
        <v>1160</v>
      </c>
      <c r="I27" s="969"/>
      <c r="J27" s="969" t="s">
        <v>1161</v>
      </c>
      <c r="K27" s="1047"/>
    </row>
    <row r="28" spans="1:11" ht="15.75" customHeight="1">
      <c r="A28" s="1057"/>
      <c r="B28" s="1059"/>
      <c r="C28" s="1058" t="s">
        <v>916</v>
      </c>
      <c r="D28" s="1059"/>
      <c r="E28" s="1060"/>
      <c r="F28" s="1061" t="s">
        <v>892</v>
      </c>
      <c r="G28" s="1060"/>
      <c r="H28" s="1061" t="s">
        <v>1162</v>
      </c>
      <c r="I28" s="1059"/>
      <c r="J28" s="1059" t="s">
        <v>1163</v>
      </c>
      <c r="K28" s="1062"/>
    </row>
    <row r="29" spans="1:11" ht="15.75" customHeight="1">
      <c r="A29" s="1053"/>
      <c r="B29" s="964" t="s">
        <v>917</v>
      </c>
      <c r="C29" s="964"/>
      <c r="D29" s="964"/>
      <c r="E29" s="1054"/>
      <c r="F29" s="1055"/>
      <c r="G29" s="1054"/>
      <c r="H29" s="1055"/>
      <c r="I29" s="964"/>
      <c r="J29" s="964"/>
      <c r="K29" s="1056"/>
    </row>
    <row r="30" spans="1:11" ht="15.75" customHeight="1">
      <c r="A30" s="1057"/>
      <c r="B30" s="1059"/>
      <c r="C30" s="1058" t="s">
        <v>918</v>
      </c>
      <c r="D30" s="1059"/>
      <c r="E30" s="1060"/>
      <c r="F30" s="1061" t="s">
        <v>919</v>
      </c>
      <c r="G30" s="1060"/>
      <c r="H30" s="1061" t="s">
        <v>1164</v>
      </c>
      <c r="I30" s="1059"/>
      <c r="J30" s="1059" t="s">
        <v>1165</v>
      </c>
      <c r="K30" s="1062"/>
    </row>
    <row r="31" spans="1:11" ht="15.75" customHeight="1">
      <c r="A31" s="1053"/>
      <c r="B31" s="964" t="s">
        <v>920</v>
      </c>
      <c r="C31" s="964"/>
      <c r="D31" s="964"/>
      <c r="E31" s="1054"/>
      <c r="F31" s="1055"/>
      <c r="G31" s="1054"/>
      <c r="H31" s="1055"/>
      <c r="I31" s="964"/>
      <c r="J31" s="964"/>
      <c r="K31" s="1056"/>
    </row>
    <row r="32" spans="1:11" ht="15.75" customHeight="1">
      <c r="A32" s="1057"/>
      <c r="B32" s="1059"/>
      <c r="C32" s="1058" t="s">
        <v>921</v>
      </c>
      <c r="D32" s="1059"/>
      <c r="E32" s="1060"/>
      <c r="F32" s="1061" t="s">
        <v>922</v>
      </c>
      <c r="G32" s="1060"/>
      <c r="H32" s="1061" t="s">
        <v>1166</v>
      </c>
      <c r="I32" s="1059"/>
      <c r="J32" s="1059" t="s">
        <v>1167</v>
      </c>
      <c r="K32" s="1062"/>
    </row>
    <row r="33" spans="1:11" ht="15.75" customHeight="1">
      <c r="A33" s="1053"/>
      <c r="B33" s="1535" t="s">
        <v>923</v>
      </c>
      <c r="C33" s="1495"/>
      <c r="D33" s="964"/>
      <c r="E33" s="1054"/>
      <c r="F33" s="1055" t="s">
        <v>924</v>
      </c>
      <c r="G33" s="1054"/>
      <c r="H33" s="1055" t="s">
        <v>427</v>
      </c>
      <c r="I33" s="964"/>
      <c r="J33" s="964" t="s">
        <v>1168</v>
      </c>
      <c r="K33" s="1056"/>
    </row>
    <row r="34" spans="1:11" ht="15.75" customHeight="1">
      <c r="A34" s="1044"/>
      <c r="B34" s="1537" t="s">
        <v>925</v>
      </c>
      <c r="C34" s="1485"/>
      <c r="D34" s="969"/>
      <c r="E34" s="1045"/>
      <c r="F34" s="1046" t="s">
        <v>926</v>
      </c>
      <c r="G34" s="1045"/>
      <c r="H34" s="1046" t="s">
        <v>1169</v>
      </c>
      <c r="I34" s="969"/>
      <c r="J34" s="969"/>
      <c r="K34" s="1047"/>
    </row>
    <row r="35" spans="1:11" ht="15.75" customHeight="1">
      <c r="A35" s="1044"/>
      <c r="B35" s="1537" t="s">
        <v>927</v>
      </c>
      <c r="C35" s="1485"/>
      <c r="D35" s="969"/>
      <c r="E35" s="1045"/>
      <c r="F35" s="1046" t="s">
        <v>928</v>
      </c>
      <c r="G35" s="1045"/>
      <c r="H35" s="1046" t="s">
        <v>1170</v>
      </c>
      <c r="I35" s="969"/>
      <c r="J35" s="969"/>
      <c r="K35" s="1047"/>
    </row>
    <row r="36" spans="1:11" ht="15.75" customHeight="1">
      <c r="A36" s="1044"/>
      <c r="B36" s="1537" t="s">
        <v>929</v>
      </c>
      <c r="C36" s="1485"/>
      <c r="D36" s="969"/>
      <c r="E36" s="1045"/>
      <c r="F36" s="1046" t="s">
        <v>930</v>
      </c>
      <c r="G36" s="1045"/>
      <c r="H36" s="1046" t="s">
        <v>1171</v>
      </c>
      <c r="I36" s="969"/>
      <c r="J36" s="969"/>
      <c r="K36" s="1047"/>
    </row>
    <row r="37" spans="1:11" ht="15.75" customHeight="1">
      <c r="A37" s="1044"/>
      <c r="B37" s="1537" t="s">
        <v>931</v>
      </c>
      <c r="C37" s="1485"/>
      <c r="D37" s="969"/>
      <c r="E37" s="1045"/>
      <c r="F37" s="1046" t="s">
        <v>932</v>
      </c>
      <c r="G37" s="1045"/>
      <c r="H37" s="1046" t="s">
        <v>1172</v>
      </c>
      <c r="I37" s="969"/>
      <c r="J37" s="969"/>
      <c r="K37" s="1047"/>
    </row>
    <row r="38" spans="1:11" ht="15.75" customHeight="1">
      <c r="A38" s="1044"/>
      <c r="B38" s="1537" t="s">
        <v>933</v>
      </c>
      <c r="C38" s="1485"/>
      <c r="D38" s="969"/>
      <c r="E38" s="1045"/>
      <c r="F38" s="1046" t="s">
        <v>934</v>
      </c>
      <c r="G38" s="1045"/>
      <c r="H38" s="1046" t="s">
        <v>1173</v>
      </c>
      <c r="I38" s="969"/>
      <c r="J38" s="969" t="s">
        <v>1173</v>
      </c>
      <c r="K38" s="1047"/>
    </row>
    <row r="39" spans="1:11" ht="15.75" customHeight="1">
      <c r="A39" s="1044"/>
      <c r="B39" s="1537" t="s">
        <v>935</v>
      </c>
      <c r="C39" s="1485"/>
      <c r="D39" s="969"/>
      <c r="E39" s="1045"/>
      <c r="F39" s="1046" t="s">
        <v>936</v>
      </c>
      <c r="G39" s="1045"/>
      <c r="H39" s="1046" t="s">
        <v>1174</v>
      </c>
      <c r="I39" s="969"/>
      <c r="J39" s="969" t="s">
        <v>1175</v>
      </c>
      <c r="K39" s="1047"/>
    </row>
    <row r="40" spans="1:11" ht="15.75" customHeight="1">
      <c r="A40" s="1044"/>
      <c r="B40" s="1537" t="s">
        <v>937</v>
      </c>
      <c r="C40" s="1485"/>
      <c r="D40" s="969"/>
      <c r="E40" s="1045"/>
      <c r="F40" s="1046" t="s">
        <v>938</v>
      </c>
      <c r="G40" s="1045"/>
      <c r="H40" s="1046" t="s">
        <v>743</v>
      </c>
      <c r="I40" s="969"/>
      <c r="J40" s="969" t="s">
        <v>1176</v>
      </c>
      <c r="K40" s="1047"/>
    </row>
    <row r="41" spans="1:11" ht="15.75" customHeight="1">
      <c r="A41" s="1044"/>
      <c r="B41" s="1537" t="s">
        <v>939</v>
      </c>
      <c r="C41" s="1485"/>
      <c r="D41" s="969"/>
      <c r="E41" s="1045"/>
      <c r="F41" s="1046" t="s">
        <v>887</v>
      </c>
      <c r="G41" s="1045"/>
      <c r="H41" s="1046" t="s">
        <v>1177</v>
      </c>
      <c r="I41" s="969"/>
      <c r="J41" s="969" t="s">
        <v>1178</v>
      </c>
      <c r="K41" s="1047"/>
    </row>
    <row r="42" spans="1:11" ht="15.75" customHeight="1" thickBot="1">
      <c r="A42" s="1048"/>
      <c r="B42" s="1546" t="s">
        <v>940</v>
      </c>
      <c r="C42" s="1568"/>
      <c r="D42" s="1049"/>
      <c r="E42" s="1050"/>
      <c r="F42" s="1051" t="s">
        <v>941</v>
      </c>
      <c r="G42" s="1050"/>
      <c r="H42" s="1051" t="s">
        <v>1179</v>
      </c>
      <c r="I42" s="1049"/>
      <c r="J42" s="1049" t="s">
        <v>1180</v>
      </c>
      <c r="K42" s="1052"/>
    </row>
  </sheetData>
  <mergeCells count="31">
    <mergeCell ref="B42:C42"/>
    <mergeCell ref="E2:F2"/>
    <mergeCell ref="G2:H2"/>
    <mergeCell ref="I2:K2"/>
    <mergeCell ref="B38:C38"/>
    <mergeCell ref="B39:C39"/>
    <mergeCell ref="B40:C40"/>
    <mergeCell ref="B41:C41"/>
    <mergeCell ref="B34:C34"/>
    <mergeCell ref="B35:C35"/>
    <mergeCell ref="B37:C37"/>
    <mergeCell ref="B17:C17"/>
    <mergeCell ref="B18:C18"/>
    <mergeCell ref="B19:C19"/>
    <mergeCell ref="B33:C33"/>
    <mergeCell ref="B14:C14"/>
    <mergeCell ref="B15:C15"/>
    <mergeCell ref="B16:C16"/>
    <mergeCell ref="B36:C36"/>
    <mergeCell ref="B10:C10"/>
    <mergeCell ref="B11:C11"/>
    <mergeCell ref="B12:C12"/>
    <mergeCell ref="B13:C13"/>
    <mergeCell ref="B6:C6"/>
    <mergeCell ref="B7:C7"/>
    <mergeCell ref="B8:C8"/>
    <mergeCell ref="B9:C9"/>
    <mergeCell ref="A2:D2"/>
    <mergeCell ref="B3:C3"/>
    <mergeCell ref="B4:C4"/>
    <mergeCell ref="B5:C5"/>
  </mergeCells>
  <printOptions/>
  <pageMargins left="0.76" right="0.3937007874015748" top="0.93" bottom="0.5905511811023623" header="0.69" footer="0.5118110236220472"/>
  <pageSetup horizontalDpi="300" verticalDpi="3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K43"/>
  <sheetViews>
    <sheetView showGridLines="0" workbookViewId="0" topLeftCell="A1">
      <selection activeCell="G1" sqref="G1"/>
    </sheetView>
  </sheetViews>
  <sheetFormatPr defaultColWidth="8.796875" defaultRowHeight="15.75" customHeight="1"/>
  <cols>
    <col min="1" max="1" width="10.59765625" style="1" customWidth="1"/>
    <col min="2" max="5" width="8.09765625" style="1" customWidth="1"/>
    <col min="6" max="6" width="9.3984375" style="1" customWidth="1"/>
    <col min="7" max="10" width="8.09765625" style="1" customWidth="1"/>
    <col min="11" max="11" width="9.3984375" style="1" customWidth="1"/>
    <col min="12" max="16384" width="9" style="1" customWidth="1"/>
  </cols>
  <sheetData>
    <row r="1" ht="15.75" customHeight="1" thickBot="1">
      <c r="A1" s="1" t="s">
        <v>568</v>
      </c>
    </row>
    <row r="2" spans="1:7" ht="38.25" customHeight="1" thickBot="1">
      <c r="A2" s="554" t="s">
        <v>28</v>
      </c>
      <c r="B2" s="555" t="s">
        <v>33</v>
      </c>
      <c r="C2" s="562" t="s">
        <v>30</v>
      </c>
      <c r="D2" s="563" t="s">
        <v>31</v>
      </c>
      <c r="E2" s="564" t="s">
        <v>32</v>
      </c>
      <c r="F2" s="565" t="s">
        <v>63</v>
      </c>
      <c r="G2" s="566"/>
    </row>
    <row r="3" spans="1:10" ht="15.75" customHeight="1">
      <c r="A3" s="567" t="s">
        <v>34</v>
      </c>
      <c r="B3" s="568">
        <v>1700</v>
      </c>
      <c r="C3" s="569">
        <v>5193</v>
      </c>
      <c r="D3" s="570">
        <v>5658</v>
      </c>
      <c r="E3" s="571">
        <f>C3+D3</f>
        <v>10851</v>
      </c>
      <c r="F3" s="572">
        <f>ROUND(E3/B3,1)</f>
        <v>6.4</v>
      </c>
      <c r="G3" s="573"/>
      <c r="H3" s="573"/>
      <c r="I3" s="573"/>
      <c r="J3" s="573"/>
    </row>
    <row r="4" spans="1:10" ht="15.75" customHeight="1">
      <c r="A4" s="574" t="s">
        <v>35</v>
      </c>
      <c r="B4" s="575">
        <v>1743</v>
      </c>
      <c r="C4" s="576">
        <v>4984</v>
      </c>
      <c r="D4" s="577">
        <v>5521</v>
      </c>
      <c r="E4" s="578">
        <f aca="true" t="shared" si="0" ref="E4:E12">C4+D4</f>
        <v>10505</v>
      </c>
      <c r="F4" s="579">
        <f aca="true" t="shared" si="1" ref="F4:F12">ROUND(E4/B4,1)</f>
        <v>6</v>
      </c>
      <c r="G4" s="580"/>
      <c r="H4" s="581"/>
      <c r="I4" s="582"/>
      <c r="J4" s="580"/>
    </row>
    <row r="5" spans="1:10" ht="15.75" customHeight="1">
      <c r="A5" s="574" t="s">
        <v>36</v>
      </c>
      <c r="B5" s="575">
        <v>1781</v>
      </c>
      <c r="C5" s="576">
        <v>4633</v>
      </c>
      <c r="D5" s="577">
        <v>5172</v>
      </c>
      <c r="E5" s="578">
        <f t="shared" si="0"/>
        <v>9805</v>
      </c>
      <c r="F5" s="579">
        <f t="shared" si="1"/>
        <v>5.5</v>
      </c>
      <c r="G5" s="580"/>
      <c r="H5" s="581"/>
      <c r="I5" s="582"/>
      <c r="J5" s="580"/>
    </row>
    <row r="6" spans="1:10" ht="15.75" customHeight="1">
      <c r="A6" s="574" t="s">
        <v>37</v>
      </c>
      <c r="B6" s="575">
        <v>1786</v>
      </c>
      <c r="C6" s="576">
        <v>4306</v>
      </c>
      <c r="D6" s="577">
        <v>4763</v>
      </c>
      <c r="E6" s="578">
        <f t="shared" si="0"/>
        <v>9069</v>
      </c>
      <c r="F6" s="579">
        <f t="shared" si="1"/>
        <v>5.1</v>
      </c>
      <c r="G6" s="580"/>
      <c r="H6" s="581"/>
      <c r="I6" s="582"/>
      <c r="J6" s="580"/>
    </row>
    <row r="7" spans="1:10" ht="15.75" customHeight="1">
      <c r="A7" s="574" t="s">
        <v>38</v>
      </c>
      <c r="B7" s="575">
        <v>1761</v>
      </c>
      <c r="C7" s="576">
        <v>4101</v>
      </c>
      <c r="D7" s="577">
        <v>4444</v>
      </c>
      <c r="E7" s="578">
        <f t="shared" si="0"/>
        <v>8545</v>
      </c>
      <c r="F7" s="579">
        <f t="shared" si="1"/>
        <v>4.9</v>
      </c>
      <c r="G7" s="580"/>
      <c r="H7" s="581"/>
      <c r="I7" s="582"/>
      <c r="J7" s="580"/>
    </row>
    <row r="8" spans="1:10" ht="15.75" customHeight="1">
      <c r="A8" s="574" t="s">
        <v>39</v>
      </c>
      <c r="B8" s="575">
        <v>1790</v>
      </c>
      <c r="C8" s="576">
        <v>4204</v>
      </c>
      <c r="D8" s="577">
        <v>4486</v>
      </c>
      <c r="E8" s="578">
        <f t="shared" si="0"/>
        <v>8690</v>
      </c>
      <c r="F8" s="579">
        <f t="shared" si="1"/>
        <v>4.9</v>
      </c>
      <c r="G8" s="580"/>
      <c r="H8" s="581"/>
      <c r="I8" s="582"/>
      <c r="J8" s="580"/>
    </row>
    <row r="9" spans="1:10" ht="15.75" customHeight="1">
      <c r="A9" s="574" t="s">
        <v>40</v>
      </c>
      <c r="B9" s="575">
        <v>1741</v>
      </c>
      <c r="C9" s="576">
        <v>4138</v>
      </c>
      <c r="D9" s="577">
        <v>4477</v>
      </c>
      <c r="E9" s="578">
        <f t="shared" si="0"/>
        <v>8615</v>
      </c>
      <c r="F9" s="579">
        <f>ROUND(E9/B9,2)</f>
        <v>4.95</v>
      </c>
      <c r="G9" s="580"/>
      <c r="H9" s="581"/>
      <c r="I9" s="582"/>
      <c r="J9" s="580"/>
    </row>
    <row r="10" spans="1:10" ht="15.75" customHeight="1">
      <c r="A10" s="574" t="s">
        <v>41</v>
      </c>
      <c r="B10" s="575">
        <v>1765</v>
      </c>
      <c r="C10" s="576">
        <v>4147</v>
      </c>
      <c r="D10" s="577">
        <v>4575</v>
      </c>
      <c r="E10" s="578">
        <f t="shared" si="0"/>
        <v>8722</v>
      </c>
      <c r="F10" s="579">
        <f t="shared" si="1"/>
        <v>4.9</v>
      </c>
      <c r="G10" s="580"/>
      <c r="H10" s="581"/>
      <c r="I10" s="582"/>
      <c r="J10" s="580"/>
    </row>
    <row r="11" spans="1:10" ht="15.75" customHeight="1">
      <c r="A11" s="574" t="s">
        <v>42</v>
      </c>
      <c r="B11" s="575">
        <v>1863</v>
      </c>
      <c r="C11" s="576">
        <v>4143</v>
      </c>
      <c r="D11" s="577">
        <v>4599</v>
      </c>
      <c r="E11" s="578">
        <f t="shared" si="0"/>
        <v>8742</v>
      </c>
      <c r="F11" s="579">
        <f t="shared" si="1"/>
        <v>4.7</v>
      </c>
      <c r="G11" s="580"/>
      <c r="H11" s="581"/>
      <c r="I11" s="582"/>
      <c r="J11" s="580"/>
    </row>
    <row r="12" spans="1:10" ht="15.75" customHeight="1" thickBot="1">
      <c r="A12" s="583" t="s">
        <v>12</v>
      </c>
      <c r="B12" s="584">
        <v>1913</v>
      </c>
      <c r="C12" s="585">
        <v>4064</v>
      </c>
      <c r="D12" s="586">
        <v>4472</v>
      </c>
      <c r="E12" s="587">
        <f t="shared" si="0"/>
        <v>8536</v>
      </c>
      <c r="F12" s="588">
        <f t="shared" si="1"/>
        <v>4.5</v>
      </c>
      <c r="G12" s="580"/>
      <c r="H12" s="581"/>
      <c r="I12" s="582"/>
      <c r="J12" s="580"/>
    </row>
    <row r="13" spans="3:10" ht="15.75" customHeight="1">
      <c r="C13" s="580"/>
      <c r="D13" s="580"/>
      <c r="F13" s="589" t="s">
        <v>43</v>
      </c>
      <c r="G13" s="580"/>
      <c r="H13" s="581"/>
      <c r="I13" s="582"/>
      <c r="J13" s="580"/>
    </row>
    <row r="15" ht="15.75" customHeight="1" thickBot="1">
      <c r="A15" s="1" t="s">
        <v>569</v>
      </c>
    </row>
    <row r="16" spans="1:11" ht="15.75" customHeight="1" thickBot="1">
      <c r="A16" s="1169" t="s">
        <v>46</v>
      </c>
      <c r="B16" s="590" t="s">
        <v>45</v>
      </c>
      <c r="C16" s="591"/>
      <c r="D16" s="591"/>
      <c r="E16" s="591"/>
      <c r="F16" s="591"/>
      <c r="G16" s="592" t="s">
        <v>851</v>
      </c>
      <c r="H16" s="591"/>
      <c r="I16" s="591"/>
      <c r="J16" s="591"/>
      <c r="K16" s="593"/>
    </row>
    <row r="17" spans="1:11" ht="15.75" customHeight="1">
      <c r="A17" s="1149"/>
      <c r="B17" s="1151" t="s">
        <v>584</v>
      </c>
      <c r="C17" s="514" t="s">
        <v>784</v>
      </c>
      <c r="D17" s="515"/>
      <c r="E17" s="516"/>
      <c r="F17" s="1141" t="s">
        <v>585</v>
      </c>
      <c r="G17" s="1139" t="s">
        <v>584</v>
      </c>
      <c r="H17" s="514" t="s">
        <v>784</v>
      </c>
      <c r="I17" s="515"/>
      <c r="J17" s="516"/>
      <c r="K17" s="1167" t="s">
        <v>585</v>
      </c>
    </row>
    <row r="18" spans="1:11" ht="15.75" customHeight="1" thickBot="1">
      <c r="A18" s="1150"/>
      <c r="B18" s="1152"/>
      <c r="C18" s="594" t="s">
        <v>47</v>
      </c>
      <c r="D18" s="595" t="s">
        <v>29</v>
      </c>
      <c r="E18" s="596" t="s">
        <v>44</v>
      </c>
      <c r="F18" s="1142"/>
      <c r="G18" s="1140"/>
      <c r="H18" s="597" t="s">
        <v>47</v>
      </c>
      <c r="I18" s="598" t="s">
        <v>29</v>
      </c>
      <c r="J18" s="599" t="s">
        <v>44</v>
      </c>
      <c r="K18" s="1168"/>
    </row>
    <row r="19" spans="1:11" ht="15.75" customHeight="1">
      <c r="A19" s="600" t="s">
        <v>48</v>
      </c>
      <c r="B19" s="601">
        <v>110</v>
      </c>
      <c r="C19" s="602">
        <f>D19+E19</f>
        <v>443</v>
      </c>
      <c r="D19" s="603">
        <v>202</v>
      </c>
      <c r="E19" s="604">
        <v>241</v>
      </c>
      <c r="F19" s="605">
        <f>ROUND(C19/B19,1)</f>
        <v>4</v>
      </c>
      <c r="G19" s="606">
        <v>112</v>
      </c>
      <c r="H19" s="607">
        <f>I19+J19</f>
        <v>447</v>
      </c>
      <c r="I19" s="608">
        <v>209</v>
      </c>
      <c r="J19" s="609">
        <v>238</v>
      </c>
      <c r="K19" s="610">
        <f>ROUND(H19/G19,1)</f>
        <v>4</v>
      </c>
    </row>
    <row r="20" spans="1:11" ht="15.75" customHeight="1">
      <c r="A20" s="611" t="s">
        <v>431</v>
      </c>
      <c r="B20" s="612">
        <v>53</v>
      </c>
      <c r="C20" s="613">
        <f aca="true" t="shared" si="2" ref="C20:C42">D20+E20</f>
        <v>213</v>
      </c>
      <c r="D20" s="614">
        <v>107</v>
      </c>
      <c r="E20" s="615">
        <v>106</v>
      </c>
      <c r="F20" s="616">
        <f aca="true" t="shared" si="3" ref="F20:F43">ROUND(C20/B20,1)</f>
        <v>4</v>
      </c>
      <c r="G20" s="617">
        <v>55</v>
      </c>
      <c r="H20" s="618">
        <f aca="true" t="shared" si="4" ref="H20:H42">I20+J20</f>
        <v>226</v>
      </c>
      <c r="I20" s="619">
        <v>121</v>
      </c>
      <c r="J20" s="620">
        <v>105</v>
      </c>
      <c r="K20" s="621">
        <f aca="true" t="shared" si="5" ref="K20:K43">ROUND(H20/G20,1)</f>
        <v>4.1</v>
      </c>
    </row>
    <row r="21" spans="1:11" ht="15.75" customHeight="1">
      <c r="A21" s="611" t="s">
        <v>49</v>
      </c>
      <c r="B21" s="612">
        <v>71</v>
      </c>
      <c r="C21" s="613">
        <f t="shared" si="2"/>
        <v>308</v>
      </c>
      <c r="D21" s="614">
        <v>146</v>
      </c>
      <c r="E21" s="615">
        <v>162</v>
      </c>
      <c r="F21" s="616">
        <f t="shared" si="3"/>
        <v>4.3</v>
      </c>
      <c r="G21" s="617">
        <v>72</v>
      </c>
      <c r="H21" s="618">
        <f t="shared" si="4"/>
        <v>308</v>
      </c>
      <c r="I21" s="619">
        <v>147</v>
      </c>
      <c r="J21" s="620">
        <v>161</v>
      </c>
      <c r="K21" s="621">
        <f t="shared" si="5"/>
        <v>4.3</v>
      </c>
    </row>
    <row r="22" spans="1:11" ht="15.75" customHeight="1">
      <c r="A22" s="611" t="s">
        <v>50</v>
      </c>
      <c r="B22" s="612">
        <v>114</v>
      </c>
      <c r="C22" s="613">
        <f t="shared" si="2"/>
        <v>511</v>
      </c>
      <c r="D22" s="614">
        <v>245</v>
      </c>
      <c r="E22" s="615">
        <v>266</v>
      </c>
      <c r="F22" s="616">
        <f t="shared" si="3"/>
        <v>4.5</v>
      </c>
      <c r="G22" s="617">
        <v>112</v>
      </c>
      <c r="H22" s="618">
        <f t="shared" si="4"/>
        <v>511</v>
      </c>
      <c r="I22" s="619">
        <v>244</v>
      </c>
      <c r="J22" s="620">
        <v>267</v>
      </c>
      <c r="K22" s="621">
        <f t="shared" si="5"/>
        <v>4.6</v>
      </c>
    </row>
    <row r="23" spans="1:11" ht="15.75" customHeight="1">
      <c r="A23" s="611" t="s">
        <v>51</v>
      </c>
      <c r="B23" s="612">
        <v>96</v>
      </c>
      <c r="C23" s="613">
        <f t="shared" si="2"/>
        <v>441</v>
      </c>
      <c r="D23" s="614">
        <v>208</v>
      </c>
      <c r="E23" s="615">
        <v>233</v>
      </c>
      <c r="F23" s="616">
        <f t="shared" si="3"/>
        <v>4.6</v>
      </c>
      <c r="G23" s="617">
        <v>99</v>
      </c>
      <c r="H23" s="618">
        <f t="shared" si="4"/>
        <v>435</v>
      </c>
      <c r="I23" s="619">
        <v>211</v>
      </c>
      <c r="J23" s="620">
        <v>224</v>
      </c>
      <c r="K23" s="621">
        <f t="shared" si="5"/>
        <v>4.4</v>
      </c>
    </row>
    <row r="24" spans="1:11" ht="15.75" customHeight="1">
      <c r="A24" s="611" t="s">
        <v>52</v>
      </c>
      <c r="B24" s="612">
        <v>59</v>
      </c>
      <c r="C24" s="613">
        <f t="shared" si="2"/>
        <v>291</v>
      </c>
      <c r="D24" s="614">
        <v>138</v>
      </c>
      <c r="E24" s="615">
        <v>153</v>
      </c>
      <c r="F24" s="616">
        <f t="shared" si="3"/>
        <v>4.9</v>
      </c>
      <c r="G24" s="617">
        <v>59</v>
      </c>
      <c r="H24" s="618">
        <f t="shared" si="4"/>
        <v>288</v>
      </c>
      <c r="I24" s="619">
        <v>142</v>
      </c>
      <c r="J24" s="620">
        <v>146</v>
      </c>
      <c r="K24" s="621">
        <f t="shared" si="5"/>
        <v>4.9</v>
      </c>
    </row>
    <row r="25" spans="1:11" ht="15.75" customHeight="1">
      <c r="A25" s="611" t="s">
        <v>429</v>
      </c>
      <c r="B25" s="612">
        <v>55</v>
      </c>
      <c r="C25" s="613">
        <f t="shared" si="2"/>
        <v>276</v>
      </c>
      <c r="D25" s="614">
        <v>137</v>
      </c>
      <c r="E25" s="615">
        <v>139</v>
      </c>
      <c r="F25" s="616">
        <f t="shared" si="3"/>
        <v>5</v>
      </c>
      <c r="G25" s="617">
        <v>57</v>
      </c>
      <c r="H25" s="618">
        <f t="shared" si="4"/>
        <v>276</v>
      </c>
      <c r="I25" s="619">
        <v>139</v>
      </c>
      <c r="J25" s="620">
        <v>137</v>
      </c>
      <c r="K25" s="621">
        <f t="shared" si="5"/>
        <v>4.8</v>
      </c>
    </row>
    <row r="26" spans="1:11" ht="15.75" customHeight="1">
      <c r="A26" s="611" t="s">
        <v>430</v>
      </c>
      <c r="B26" s="612">
        <v>63</v>
      </c>
      <c r="C26" s="613">
        <f t="shared" si="2"/>
        <v>299</v>
      </c>
      <c r="D26" s="614">
        <v>137</v>
      </c>
      <c r="E26" s="615">
        <v>162</v>
      </c>
      <c r="F26" s="616">
        <f t="shared" si="3"/>
        <v>4.7</v>
      </c>
      <c r="G26" s="617">
        <v>63</v>
      </c>
      <c r="H26" s="618">
        <f t="shared" si="4"/>
        <v>308</v>
      </c>
      <c r="I26" s="619">
        <v>143</v>
      </c>
      <c r="J26" s="620">
        <v>165</v>
      </c>
      <c r="K26" s="621">
        <f t="shared" si="5"/>
        <v>4.9</v>
      </c>
    </row>
    <row r="27" spans="1:11" ht="15.75" customHeight="1">
      <c r="A27" s="611" t="s">
        <v>53</v>
      </c>
      <c r="B27" s="612">
        <v>64</v>
      </c>
      <c r="C27" s="613">
        <f t="shared" si="2"/>
        <v>259</v>
      </c>
      <c r="D27" s="614">
        <v>121</v>
      </c>
      <c r="E27" s="615">
        <v>138</v>
      </c>
      <c r="F27" s="616">
        <f t="shared" si="3"/>
        <v>4</v>
      </c>
      <c r="G27" s="617">
        <v>66</v>
      </c>
      <c r="H27" s="618">
        <f t="shared" si="4"/>
        <v>265</v>
      </c>
      <c r="I27" s="619">
        <v>125</v>
      </c>
      <c r="J27" s="620">
        <v>140</v>
      </c>
      <c r="K27" s="621">
        <f t="shared" si="5"/>
        <v>4</v>
      </c>
    </row>
    <row r="28" spans="1:11" ht="15.75" customHeight="1">
      <c r="A28" s="611" t="s">
        <v>54</v>
      </c>
      <c r="B28" s="612">
        <v>284</v>
      </c>
      <c r="C28" s="613">
        <f t="shared" si="2"/>
        <v>1109</v>
      </c>
      <c r="D28" s="614">
        <v>556</v>
      </c>
      <c r="E28" s="615">
        <v>553</v>
      </c>
      <c r="F28" s="622">
        <f t="shared" si="3"/>
        <v>3.9</v>
      </c>
      <c r="G28" s="617">
        <v>297</v>
      </c>
      <c r="H28" s="618">
        <f t="shared" si="4"/>
        <v>1200</v>
      </c>
      <c r="I28" s="619">
        <v>601</v>
      </c>
      <c r="J28" s="620">
        <v>599</v>
      </c>
      <c r="K28" s="623">
        <f t="shared" si="5"/>
        <v>4</v>
      </c>
    </row>
    <row r="29" spans="1:11" ht="15.75" customHeight="1">
      <c r="A29" s="611" t="s">
        <v>428</v>
      </c>
      <c r="B29" s="612">
        <v>157</v>
      </c>
      <c r="C29" s="613">
        <f t="shared" si="2"/>
        <v>689</v>
      </c>
      <c r="D29" s="614">
        <v>322</v>
      </c>
      <c r="E29" s="615">
        <v>367</v>
      </c>
      <c r="F29" s="622">
        <f t="shared" si="3"/>
        <v>4.4</v>
      </c>
      <c r="G29" s="617">
        <v>160</v>
      </c>
      <c r="H29" s="618">
        <f t="shared" si="4"/>
        <v>699</v>
      </c>
      <c r="I29" s="619">
        <v>324</v>
      </c>
      <c r="J29" s="620">
        <v>375</v>
      </c>
      <c r="K29" s="623">
        <f t="shared" si="5"/>
        <v>4.4</v>
      </c>
    </row>
    <row r="30" spans="1:11" ht="15.75" customHeight="1">
      <c r="A30" s="611" t="s">
        <v>55</v>
      </c>
      <c r="B30" s="612">
        <v>66</v>
      </c>
      <c r="C30" s="613">
        <f t="shared" si="2"/>
        <v>295</v>
      </c>
      <c r="D30" s="614">
        <v>143</v>
      </c>
      <c r="E30" s="615">
        <v>152</v>
      </c>
      <c r="F30" s="622">
        <f t="shared" si="3"/>
        <v>4.5</v>
      </c>
      <c r="G30" s="617">
        <v>71</v>
      </c>
      <c r="H30" s="618">
        <f t="shared" si="4"/>
        <v>311</v>
      </c>
      <c r="I30" s="619">
        <v>151</v>
      </c>
      <c r="J30" s="620">
        <v>160</v>
      </c>
      <c r="K30" s="623">
        <f t="shared" si="5"/>
        <v>4.4</v>
      </c>
    </row>
    <row r="31" spans="1:11" ht="15.75" customHeight="1">
      <c r="A31" s="624" t="s">
        <v>61</v>
      </c>
      <c r="B31" s="625">
        <f>SUM(B19:B30)</f>
        <v>1192</v>
      </c>
      <c r="C31" s="626">
        <f t="shared" si="2"/>
        <v>5134</v>
      </c>
      <c r="D31" s="627">
        <f>SUM(D19:D30)</f>
        <v>2462</v>
      </c>
      <c r="E31" s="628">
        <f>SUM(E19:E30)</f>
        <v>2672</v>
      </c>
      <c r="F31" s="629">
        <f t="shared" si="3"/>
        <v>4.3</v>
      </c>
      <c r="G31" s="630">
        <f>SUM(G19:G30)</f>
        <v>1223</v>
      </c>
      <c r="H31" s="626">
        <f t="shared" si="4"/>
        <v>5274</v>
      </c>
      <c r="I31" s="627">
        <f>SUM(I19:I30)</f>
        <v>2557</v>
      </c>
      <c r="J31" s="628">
        <f>SUM(J19:J30)</f>
        <v>2717</v>
      </c>
      <c r="K31" s="631">
        <f t="shared" si="5"/>
        <v>4.3</v>
      </c>
    </row>
    <row r="32" spans="1:11" ht="15.75" customHeight="1">
      <c r="A32" s="611" t="s">
        <v>56</v>
      </c>
      <c r="B32" s="612">
        <v>92</v>
      </c>
      <c r="C32" s="613">
        <f t="shared" si="2"/>
        <v>430</v>
      </c>
      <c r="D32" s="614">
        <v>197</v>
      </c>
      <c r="E32" s="615">
        <v>233</v>
      </c>
      <c r="F32" s="622">
        <f t="shared" si="3"/>
        <v>4.7</v>
      </c>
      <c r="G32" s="617">
        <v>95</v>
      </c>
      <c r="H32" s="618">
        <f t="shared" si="4"/>
        <v>431</v>
      </c>
      <c r="I32" s="619">
        <v>199</v>
      </c>
      <c r="J32" s="620">
        <v>232</v>
      </c>
      <c r="K32" s="623">
        <f t="shared" si="5"/>
        <v>4.5</v>
      </c>
    </row>
    <row r="33" spans="1:11" ht="15.75" customHeight="1">
      <c r="A33" s="611" t="s">
        <v>57</v>
      </c>
      <c r="B33" s="612">
        <v>19</v>
      </c>
      <c r="C33" s="613">
        <f t="shared" si="2"/>
        <v>100</v>
      </c>
      <c r="D33" s="614">
        <v>48</v>
      </c>
      <c r="E33" s="615">
        <v>52</v>
      </c>
      <c r="F33" s="622">
        <f t="shared" si="3"/>
        <v>5.3</v>
      </c>
      <c r="G33" s="617">
        <v>20</v>
      </c>
      <c r="H33" s="618">
        <f t="shared" si="4"/>
        <v>98</v>
      </c>
      <c r="I33" s="619">
        <v>48</v>
      </c>
      <c r="J33" s="620">
        <v>50</v>
      </c>
      <c r="K33" s="623">
        <f t="shared" si="5"/>
        <v>4.9</v>
      </c>
    </row>
    <row r="34" spans="1:11" ht="15.75" customHeight="1">
      <c r="A34" s="611" t="s">
        <v>58</v>
      </c>
      <c r="B34" s="612">
        <v>20</v>
      </c>
      <c r="C34" s="613">
        <f t="shared" si="2"/>
        <v>99</v>
      </c>
      <c r="D34" s="614">
        <v>42</v>
      </c>
      <c r="E34" s="615">
        <v>57</v>
      </c>
      <c r="F34" s="622">
        <f t="shared" si="3"/>
        <v>5</v>
      </c>
      <c r="G34" s="617">
        <v>20</v>
      </c>
      <c r="H34" s="618">
        <f t="shared" si="4"/>
        <v>95</v>
      </c>
      <c r="I34" s="619">
        <v>40</v>
      </c>
      <c r="J34" s="620">
        <v>55</v>
      </c>
      <c r="K34" s="623">
        <f t="shared" si="5"/>
        <v>4.8</v>
      </c>
    </row>
    <row r="35" spans="1:11" ht="15.75" customHeight="1">
      <c r="A35" s="611" t="s">
        <v>59</v>
      </c>
      <c r="B35" s="612">
        <v>124</v>
      </c>
      <c r="C35" s="613">
        <f t="shared" si="2"/>
        <v>522</v>
      </c>
      <c r="D35" s="614">
        <v>249</v>
      </c>
      <c r="E35" s="615">
        <v>273</v>
      </c>
      <c r="F35" s="622">
        <f t="shared" si="3"/>
        <v>4.2</v>
      </c>
      <c r="G35" s="617">
        <v>125</v>
      </c>
      <c r="H35" s="618">
        <f t="shared" si="4"/>
        <v>502</v>
      </c>
      <c r="I35" s="619">
        <v>241</v>
      </c>
      <c r="J35" s="620">
        <v>261</v>
      </c>
      <c r="K35" s="623">
        <f t="shared" si="5"/>
        <v>4</v>
      </c>
    </row>
    <row r="36" spans="1:11" ht="15.75" customHeight="1">
      <c r="A36" s="611" t="s">
        <v>60</v>
      </c>
      <c r="B36" s="612">
        <v>123</v>
      </c>
      <c r="C36" s="613">
        <f t="shared" si="2"/>
        <v>587</v>
      </c>
      <c r="D36" s="614">
        <v>284</v>
      </c>
      <c r="E36" s="615">
        <v>303</v>
      </c>
      <c r="F36" s="622">
        <f t="shared" si="3"/>
        <v>4.8</v>
      </c>
      <c r="G36" s="617">
        <v>126</v>
      </c>
      <c r="H36" s="618">
        <f t="shared" si="4"/>
        <v>586</v>
      </c>
      <c r="I36" s="619">
        <v>286</v>
      </c>
      <c r="J36" s="620">
        <v>300</v>
      </c>
      <c r="K36" s="623">
        <f t="shared" si="5"/>
        <v>4.7</v>
      </c>
    </row>
    <row r="37" spans="1:11" ht="15.75" customHeight="1">
      <c r="A37" s="611" t="s">
        <v>432</v>
      </c>
      <c r="B37" s="612">
        <v>110</v>
      </c>
      <c r="C37" s="613">
        <f t="shared" si="2"/>
        <v>485</v>
      </c>
      <c r="D37" s="614">
        <v>232</v>
      </c>
      <c r="E37" s="615">
        <v>253</v>
      </c>
      <c r="F37" s="622">
        <f t="shared" si="3"/>
        <v>4.4</v>
      </c>
      <c r="G37" s="617">
        <v>109</v>
      </c>
      <c r="H37" s="618">
        <f t="shared" si="4"/>
        <v>465</v>
      </c>
      <c r="I37" s="619">
        <v>225</v>
      </c>
      <c r="J37" s="620">
        <v>240</v>
      </c>
      <c r="K37" s="623">
        <f t="shared" si="5"/>
        <v>4.3</v>
      </c>
    </row>
    <row r="38" spans="1:11" ht="15.75" customHeight="1">
      <c r="A38" s="611" t="s">
        <v>433</v>
      </c>
      <c r="B38" s="612">
        <v>32</v>
      </c>
      <c r="C38" s="613">
        <f t="shared" si="2"/>
        <v>146</v>
      </c>
      <c r="D38" s="614">
        <v>65</v>
      </c>
      <c r="E38" s="615">
        <v>81</v>
      </c>
      <c r="F38" s="622">
        <f t="shared" si="3"/>
        <v>4.6</v>
      </c>
      <c r="G38" s="617">
        <v>32</v>
      </c>
      <c r="H38" s="618">
        <f t="shared" si="4"/>
        <v>148</v>
      </c>
      <c r="I38" s="619">
        <v>68</v>
      </c>
      <c r="J38" s="620">
        <v>80</v>
      </c>
      <c r="K38" s="623">
        <f t="shared" si="5"/>
        <v>4.6</v>
      </c>
    </row>
    <row r="39" spans="1:11" ht="15.75" customHeight="1">
      <c r="A39" s="611" t="s">
        <v>404</v>
      </c>
      <c r="B39" s="612">
        <v>66</v>
      </c>
      <c r="C39" s="613">
        <f t="shared" si="2"/>
        <v>365</v>
      </c>
      <c r="D39" s="614">
        <v>166</v>
      </c>
      <c r="E39" s="615">
        <v>199</v>
      </c>
      <c r="F39" s="622">
        <f t="shared" si="3"/>
        <v>5.5</v>
      </c>
      <c r="G39" s="617">
        <v>113</v>
      </c>
      <c r="H39" s="618">
        <f t="shared" si="4"/>
        <v>339</v>
      </c>
      <c r="I39" s="619">
        <v>156</v>
      </c>
      <c r="J39" s="620">
        <v>183</v>
      </c>
      <c r="K39" s="623">
        <f t="shared" si="5"/>
        <v>3</v>
      </c>
    </row>
    <row r="40" spans="1:11" ht="15.75" customHeight="1">
      <c r="A40" s="611" t="s">
        <v>455</v>
      </c>
      <c r="B40" s="612">
        <v>70</v>
      </c>
      <c r="C40" s="613">
        <f t="shared" si="2"/>
        <v>354</v>
      </c>
      <c r="D40" s="614">
        <v>176</v>
      </c>
      <c r="E40" s="615">
        <v>178</v>
      </c>
      <c r="F40" s="622">
        <f t="shared" si="3"/>
        <v>5.1</v>
      </c>
      <c r="G40" s="617">
        <v>69</v>
      </c>
      <c r="H40" s="618">
        <f t="shared" si="4"/>
        <v>341</v>
      </c>
      <c r="I40" s="619">
        <v>168</v>
      </c>
      <c r="J40" s="620">
        <v>173</v>
      </c>
      <c r="K40" s="623">
        <f t="shared" si="5"/>
        <v>4.9</v>
      </c>
    </row>
    <row r="41" spans="1:11" ht="15.75" customHeight="1">
      <c r="A41" s="611" t="s">
        <v>456</v>
      </c>
      <c r="B41" s="612">
        <v>65</v>
      </c>
      <c r="C41" s="613">
        <f t="shared" si="2"/>
        <v>314</v>
      </c>
      <c r="D41" s="614">
        <v>143</v>
      </c>
      <c r="E41" s="615">
        <v>171</v>
      </c>
      <c r="F41" s="622">
        <f t="shared" si="3"/>
        <v>4.8</v>
      </c>
      <c r="G41" s="617">
        <v>65</v>
      </c>
      <c r="H41" s="618">
        <f t="shared" si="4"/>
        <v>309</v>
      </c>
      <c r="I41" s="619">
        <v>148</v>
      </c>
      <c r="J41" s="620">
        <v>161</v>
      </c>
      <c r="K41" s="623">
        <f t="shared" si="5"/>
        <v>4.8</v>
      </c>
    </row>
    <row r="42" spans="1:11" ht="15.75" customHeight="1">
      <c r="A42" s="632" t="s">
        <v>61</v>
      </c>
      <c r="B42" s="633">
        <f>SUM(B32:B41)</f>
        <v>721</v>
      </c>
      <c r="C42" s="634">
        <f t="shared" si="2"/>
        <v>3402</v>
      </c>
      <c r="D42" s="635">
        <f>SUM(D32:D41)</f>
        <v>1602</v>
      </c>
      <c r="E42" s="636">
        <f>SUM(E32:E41)</f>
        <v>1800</v>
      </c>
      <c r="F42" s="637">
        <f t="shared" si="3"/>
        <v>4.7</v>
      </c>
      <c r="G42" s="638">
        <f>SUM(G32:G41)</f>
        <v>774</v>
      </c>
      <c r="H42" s="634">
        <f t="shared" si="4"/>
        <v>3314</v>
      </c>
      <c r="I42" s="635">
        <f>SUM(I32:I41)</f>
        <v>1579</v>
      </c>
      <c r="J42" s="636">
        <f>SUM(J32:J41)</f>
        <v>1735</v>
      </c>
      <c r="K42" s="639">
        <f t="shared" si="5"/>
        <v>4.3</v>
      </c>
    </row>
    <row r="43" spans="1:11" ht="15.75" customHeight="1" thickBot="1">
      <c r="A43" s="640" t="s">
        <v>62</v>
      </c>
      <c r="B43" s="641">
        <f>B31+B42</f>
        <v>1913</v>
      </c>
      <c r="C43" s="642">
        <f>C31+C42</f>
        <v>8536</v>
      </c>
      <c r="D43" s="643">
        <f>D31+D42</f>
        <v>4064</v>
      </c>
      <c r="E43" s="644">
        <f>E31+E42</f>
        <v>4472</v>
      </c>
      <c r="F43" s="645">
        <f t="shared" si="3"/>
        <v>4.5</v>
      </c>
      <c r="G43" s="646">
        <f>G31+G42</f>
        <v>1997</v>
      </c>
      <c r="H43" s="642">
        <f>H31+H42</f>
        <v>8588</v>
      </c>
      <c r="I43" s="643">
        <f>I31+I42</f>
        <v>4136</v>
      </c>
      <c r="J43" s="644">
        <f>J31+J42</f>
        <v>4452</v>
      </c>
      <c r="K43" s="647">
        <f t="shared" si="5"/>
        <v>4.3</v>
      </c>
    </row>
  </sheetData>
  <mergeCells count="5">
    <mergeCell ref="K17:K18"/>
    <mergeCell ref="A16:A18"/>
    <mergeCell ref="B17:B18"/>
    <mergeCell ref="G17:G18"/>
    <mergeCell ref="F17:F18"/>
  </mergeCells>
  <printOptions/>
  <pageMargins left="0.5905511811023623" right="0.5905511811023623" top="0.7874015748031497" bottom="0.7874015748031497" header="0.5118110236220472" footer="0.5118110236220472"/>
  <pageSetup horizontalDpi="300" verticalDpi="300" orientation="portrait" paperSize="9" scale="92"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K48"/>
  <sheetViews>
    <sheetView showGridLines="0" workbookViewId="0" topLeftCell="A1">
      <selection activeCell="I1" sqref="I1"/>
    </sheetView>
  </sheetViews>
  <sheetFormatPr defaultColWidth="8.796875" defaultRowHeight="15.75" customHeight="1"/>
  <cols>
    <col min="1" max="1" width="12.59765625" style="28" customWidth="1"/>
    <col min="2" max="3" width="7.59765625" style="28" bestFit="1" customWidth="1"/>
    <col min="4" max="4" width="8.59765625" style="28" customWidth="1"/>
    <col min="5" max="6" width="7.59765625" style="28" bestFit="1" customWidth="1"/>
    <col min="7" max="7" width="8.59765625" style="28" customWidth="1"/>
    <col min="8" max="11" width="7.59765625" style="28" bestFit="1" customWidth="1"/>
    <col min="12" max="16384" width="9.59765625" style="28" customWidth="1"/>
  </cols>
  <sheetData>
    <row r="1" spans="1:7" ht="15.75" customHeight="1" thickBot="1">
      <c r="A1" s="28" t="s">
        <v>570</v>
      </c>
      <c r="G1" s="28" t="s">
        <v>71</v>
      </c>
    </row>
    <row r="2" spans="1:8" ht="15.75" customHeight="1">
      <c r="A2" s="1130" t="s">
        <v>80</v>
      </c>
      <c r="B2" s="1127" t="s">
        <v>457</v>
      </c>
      <c r="C2" s="1128"/>
      <c r="D2" s="1129"/>
      <c r="E2" s="1127" t="s">
        <v>458</v>
      </c>
      <c r="F2" s="1128"/>
      <c r="G2" s="1129"/>
      <c r="H2" s="1131" t="s">
        <v>66</v>
      </c>
    </row>
    <row r="3" spans="1:8" ht="15.75" customHeight="1" thickBot="1">
      <c r="A3" s="1126"/>
      <c r="B3" s="41" t="s">
        <v>67</v>
      </c>
      <c r="C3" s="42" t="s">
        <v>68</v>
      </c>
      <c r="D3" s="43" t="s">
        <v>64</v>
      </c>
      <c r="E3" s="41" t="s">
        <v>69</v>
      </c>
      <c r="F3" s="42" t="s">
        <v>70</v>
      </c>
      <c r="G3" s="43" t="s">
        <v>65</v>
      </c>
      <c r="H3" s="1132"/>
    </row>
    <row r="4" spans="1:8" ht="15.75" customHeight="1">
      <c r="A4" s="44" t="s">
        <v>42</v>
      </c>
      <c r="B4" s="45">
        <v>89</v>
      </c>
      <c r="C4" s="46">
        <v>90</v>
      </c>
      <c r="D4" s="47">
        <f aca="true" t="shared" si="0" ref="D4:D11">B4-C4</f>
        <v>-1</v>
      </c>
      <c r="E4" s="45">
        <v>212</v>
      </c>
      <c r="F4" s="46">
        <v>221</v>
      </c>
      <c r="G4" s="47">
        <f>E4-F4</f>
        <v>-9</v>
      </c>
      <c r="H4" s="48">
        <f>D4+G4</f>
        <v>-10</v>
      </c>
    </row>
    <row r="5" spans="1:8" ht="15.75" customHeight="1">
      <c r="A5" s="29" t="s">
        <v>127</v>
      </c>
      <c r="B5" s="49">
        <v>87</v>
      </c>
      <c r="C5" s="50">
        <v>89</v>
      </c>
      <c r="D5" s="51">
        <f t="shared" si="0"/>
        <v>-2</v>
      </c>
      <c r="E5" s="49">
        <v>208</v>
      </c>
      <c r="F5" s="50">
        <v>227</v>
      </c>
      <c r="G5" s="51">
        <f aca="true" t="shared" si="1" ref="G5:G11">E5-F5</f>
        <v>-19</v>
      </c>
      <c r="H5" s="52">
        <f aca="true" t="shared" si="2" ref="H5:H11">D5+G5</f>
        <v>-21</v>
      </c>
    </row>
    <row r="6" spans="1:8" ht="15.75" customHeight="1">
      <c r="A6" s="29" t="s">
        <v>110</v>
      </c>
      <c r="B6" s="49">
        <v>79</v>
      </c>
      <c r="C6" s="50">
        <v>98</v>
      </c>
      <c r="D6" s="51">
        <f t="shared" si="0"/>
        <v>-19</v>
      </c>
      <c r="E6" s="49">
        <v>218</v>
      </c>
      <c r="F6" s="50">
        <v>199</v>
      </c>
      <c r="G6" s="51">
        <f t="shared" si="1"/>
        <v>19</v>
      </c>
      <c r="H6" s="52">
        <f t="shared" si="2"/>
        <v>0</v>
      </c>
    </row>
    <row r="7" spans="1:8" ht="15.75" customHeight="1">
      <c r="A7" s="29" t="s">
        <v>10</v>
      </c>
      <c r="B7" s="49">
        <v>78</v>
      </c>
      <c r="C7" s="50">
        <v>97</v>
      </c>
      <c r="D7" s="51">
        <f t="shared" si="0"/>
        <v>-19</v>
      </c>
      <c r="E7" s="49">
        <v>157</v>
      </c>
      <c r="F7" s="50">
        <v>212</v>
      </c>
      <c r="G7" s="51">
        <f t="shared" si="1"/>
        <v>-55</v>
      </c>
      <c r="H7" s="52">
        <f t="shared" si="2"/>
        <v>-74</v>
      </c>
    </row>
    <row r="8" spans="1:8" ht="15.75" customHeight="1">
      <c r="A8" s="29" t="s">
        <v>11</v>
      </c>
      <c r="B8" s="49">
        <v>70</v>
      </c>
      <c r="C8" s="50">
        <v>104</v>
      </c>
      <c r="D8" s="51">
        <f t="shared" si="0"/>
        <v>-34</v>
      </c>
      <c r="E8" s="49">
        <v>175</v>
      </c>
      <c r="F8" s="50">
        <v>195</v>
      </c>
      <c r="G8" s="51">
        <f t="shared" si="1"/>
        <v>-20</v>
      </c>
      <c r="H8" s="52">
        <f t="shared" si="2"/>
        <v>-54</v>
      </c>
    </row>
    <row r="9" spans="1:8" ht="15.75" customHeight="1">
      <c r="A9" s="29" t="s">
        <v>12</v>
      </c>
      <c r="B9" s="49">
        <v>58</v>
      </c>
      <c r="C9" s="50">
        <v>91</v>
      </c>
      <c r="D9" s="51">
        <f t="shared" si="0"/>
        <v>-33</v>
      </c>
      <c r="E9" s="49">
        <v>199</v>
      </c>
      <c r="F9" s="50">
        <v>205</v>
      </c>
      <c r="G9" s="51">
        <f t="shared" si="1"/>
        <v>-6</v>
      </c>
      <c r="H9" s="52">
        <f t="shared" si="2"/>
        <v>-39</v>
      </c>
    </row>
    <row r="10" spans="1:8" ht="15.75" customHeight="1">
      <c r="A10" s="74" t="s">
        <v>17</v>
      </c>
      <c r="B10" s="286">
        <v>89</v>
      </c>
      <c r="C10" s="287">
        <v>87</v>
      </c>
      <c r="D10" s="288">
        <f t="shared" si="0"/>
        <v>2</v>
      </c>
      <c r="E10" s="286">
        <v>183</v>
      </c>
      <c r="F10" s="287">
        <v>245</v>
      </c>
      <c r="G10" s="288">
        <f>E10-F10</f>
        <v>-62</v>
      </c>
      <c r="H10" s="289">
        <f>D10+G10</f>
        <v>-60</v>
      </c>
    </row>
    <row r="11" spans="1:8" ht="15.75" customHeight="1" thickBot="1">
      <c r="A11" s="341" t="s">
        <v>850</v>
      </c>
      <c r="B11" s="343">
        <v>57</v>
      </c>
      <c r="C11" s="344">
        <v>95</v>
      </c>
      <c r="D11" s="345">
        <f t="shared" si="0"/>
        <v>-38</v>
      </c>
      <c r="E11" s="343">
        <v>171</v>
      </c>
      <c r="F11" s="344">
        <v>178</v>
      </c>
      <c r="G11" s="345">
        <f t="shared" si="1"/>
        <v>-7</v>
      </c>
      <c r="H11" s="346">
        <f t="shared" si="2"/>
        <v>-45</v>
      </c>
    </row>
    <row r="12" ht="15.75" customHeight="1">
      <c r="H12" s="119" t="s">
        <v>586</v>
      </c>
    </row>
    <row r="14" spans="1:9" ht="15.75" customHeight="1" thickBot="1">
      <c r="A14" s="232" t="s">
        <v>571</v>
      </c>
      <c r="B14" s="34"/>
      <c r="C14" s="34"/>
      <c r="D14" s="34"/>
      <c r="E14" s="34"/>
      <c r="F14" s="34"/>
      <c r="G14" s="34"/>
      <c r="H14" s="34"/>
      <c r="I14" s="34"/>
    </row>
    <row r="15" spans="1:11" ht="15.75" customHeight="1">
      <c r="A15" s="53" t="s">
        <v>78</v>
      </c>
      <c r="B15" s="54"/>
      <c r="C15" s="54"/>
      <c r="D15" s="54"/>
      <c r="E15" s="54"/>
      <c r="F15" s="54"/>
      <c r="G15" s="54"/>
      <c r="H15" s="54"/>
      <c r="I15" s="55"/>
      <c r="J15" s="1137" t="s">
        <v>76</v>
      </c>
      <c r="K15" s="1138"/>
    </row>
    <row r="16" spans="1:11" ht="15.75" customHeight="1">
      <c r="A16" s="1125" t="s">
        <v>587</v>
      </c>
      <c r="B16" s="56" t="s">
        <v>72</v>
      </c>
      <c r="C16" s="57"/>
      <c r="D16" s="58" t="s">
        <v>73</v>
      </c>
      <c r="E16" s="57"/>
      <c r="F16" s="58" t="s">
        <v>74</v>
      </c>
      <c r="G16" s="57"/>
      <c r="H16" s="58" t="s">
        <v>75</v>
      </c>
      <c r="I16" s="59"/>
      <c r="J16" s="347" t="s">
        <v>852</v>
      </c>
      <c r="K16" s="348"/>
    </row>
    <row r="17" spans="1:11" ht="15.75" customHeight="1" thickBot="1">
      <c r="A17" s="1126"/>
      <c r="B17" s="60" t="s">
        <v>592</v>
      </c>
      <c r="C17" s="145" t="s">
        <v>593</v>
      </c>
      <c r="D17" s="60" t="s">
        <v>592</v>
      </c>
      <c r="E17" s="145" t="s">
        <v>593</v>
      </c>
      <c r="F17" s="60" t="s">
        <v>592</v>
      </c>
      <c r="G17" s="145" t="s">
        <v>593</v>
      </c>
      <c r="H17" s="60" t="s">
        <v>592</v>
      </c>
      <c r="I17" s="146" t="s">
        <v>593</v>
      </c>
      <c r="J17" s="242" t="s">
        <v>592</v>
      </c>
      <c r="K17" s="243" t="s">
        <v>593</v>
      </c>
    </row>
    <row r="18" spans="1:11" ht="15.75" customHeight="1">
      <c r="A18" s="61" t="s">
        <v>47</v>
      </c>
      <c r="B18" s="62">
        <f>B19+B23+B34</f>
        <v>8615</v>
      </c>
      <c r="C18" s="63">
        <f>B18/B$18*100</f>
        <v>100</v>
      </c>
      <c r="D18" s="62">
        <f>D19+D23+D34</f>
        <v>8722</v>
      </c>
      <c r="E18" s="63">
        <f>D18/D$18*100</f>
        <v>100</v>
      </c>
      <c r="F18" s="62">
        <f>F19+F23+F34</f>
        <v>8742</v>
      </c>
      <c r="G18" s="63">
        <f aca="true" t="shared" si="3" ref="G18:G40">F18/F$18*100</f>
        <v>100</v>
      </c>
      <c r="H18" s="62">
        <f>H19+H23+H34</f>
        <v>8536</v>
      </c>
      <c r="I18" s="64">
        <f aca="true" t="shared" si="4" ref="I18:I40">H18/H$18*100</f>
        <v>100</v>
      </c>
      <c r="J18" s="154">
        <f>J19+J23+J34</f>
        <v>8588</v>
      </c>
      <c r="K18" s="156">
        <f aca="true" t="shared" si="5" ref="K18:K40">J18/J$18*100</f>
        <v>100</v>
      </c>
    </row>
    <row r="19" spans="1:11" ht="15.75" customHeight="1">
      <c r="A19" s="65" t="s">
        <v>77</v>
      </c>
      <c r="B19" s="66">
        <f>SUM(B20:B22)</f>
        <v>1752</v>
      </c>
      <c r="C19" s="67">
        <f aca="true" t="shared" si="6" ref="C19:E39">B19/B$18*100</f>
        <v>20.33662217063262</v>
      </c>
      <c r="D19" s="147">
        <f>SUM(D20:D22)</f>
        <v>1763</v>
      </c>
      <c r="E19" s="151">
        <f>SUM(E20:E22)</f>
        <v>20.157647328594358</v>
      </c>
      <c r="F19" s="66">
        <f>SUM(F20:F22)</f>
        <v>1588</v>
      </c>
      <c r="G19" s="67">
        <f t="shared" si="3"/>
        <v>18.165179592770535</v>
      </c>
      <c r="H19" s="66">
        <f>SUM(H20:H22)</f>
        <v>1407</v>
      </c>
      <c r="I19" s="68">
        <f t="shared" si="4"/>
        <v>16.483130271790067</v>
      </c>
      <c r="J19" s="155">
        <f>SUM(J20:J22)</f>
        <v>1299</v>
      </c>
      <c r="K19" s="157">
        <f t="shared" si="5"/>
        <v>15.125756870051235</v>
      </c>
    </row>
    <row r="20" spans="1:11" ht="15.75" customHeight="1">
      <c r="A20" s="32" t="s">
        <v>588</v>
      </c>
      <c r="B20" s="69">
        <v>568</v>
      </c>
      <c r="C20" s="70">
        <f t="shared" si="6"/>
        <v>6.593151479976784</v>
      </c>
      <c r="D20" s="148">
        <v>523</v>
      </c>
      <c r="E20" s="152">
        <f>D20/D$18*100</f>
        <v>5.99633111671635</v>
      </c>
      <c r="F20" s="69">
        <v>457</v>
      </c>
      <c r="G20" s="70">
        <f t="shared" si="3"/>
        <v>5.227636696408144</v>
      </c>
      <c r="H20" s="69">
        <v>372</v>
      </c>
      <c r="I20" s="153">
        <f>ROUNDDOWN(H20/H18*100,1)</f>
        <v>4.3</v>
      </c>
      <c r="J20" s="349">
        <v>355</v>
      </c>
      <c r="K20" s="353">
        <f t="shared" si="5"/>
        <v>4.133674895202608</v>
      </c>
    </row>
    <row r="21" spans="1:11" ht="15.75" customHeight="1">
      <c r="A21" s="29" t="s">
        <v>949</v>
      </c>
      <c r="B21" s="38">
        <v>664</v>
      </c>
      <c r="C21" s="72">
        <f t="shared" si="6"/>
        <v>7.707486941381311</v>
      </c>
      <c r="D21" s="149">
        <v>581</v>
      </c>
      <c r="E21" s="30">
        <f>D21/D$18*100</f>
        <v>6.66131621187801</v>
      </c>
      <c r="F21" s="38">
        <v>550</v>
      </c>
      <c r="G21" s="72">
        <f t="shared" si="3"/>
        <v>6.291466483642187</v>
      </c>
      <c r="H21" s="38">
        <v>475</v>
      </c>
      <c r="I21" s="73">
        <f t="shared" si="4"/>
        <v>5.564667291471415</v>
      </c>
      <c r="J21" s="350">
        <v>444</v>
      </c>
      <c r="K21" s="354">
        <f t="shared" si="5"/>
        <v>5.1700046576618535</v>
      </c>
    </row>
    <row r="22" spans="1:11" ht="15.75" customHeight="1">
      <c r="A22" s="74" t="s">
        <v>950</v>
      </c>
      <c r="B22" s="75">
        <v>520</v>
      </c>
      <c r="C22" s="76">
        <f t="shared" si="6"/>
        <v>6.035983749274521</v>
      </c>
      <c r="D22" s="150">
        <v>659</v>
      </c>
      <c r="E22" s="153">
        <f>ROUNDDOWN(D22/D18*100,1)</f>
        <v>7.5</v>
      </c>
      <c r="F22" s="75">
        <v>581</v>
      </c>
      <c r="G22" s="153">
        <f>ROUNDUP(F22/F18*100,1)</f>
        <v>6.699999999999999</v>
      </c>
      <c r="H22" s="75">
        <v>560</v>
      </c>
      <c r="I22" s="77">
        <f t="shared" si="4"/>
        <v>6.560449859418932</v>
      </c>
      <c r="J22" s="351">
        <v>500</v>
      </c>
      <c r="K22" s="355">
        <f t="shared" si="5"/>
        <v>5.822077317186772</v>
      </c>
    </row>
    <row r="23" spans="1:11" ht="15.75" customHeight="1">
      <c r="A23" s="65" t="s">
        <v>79</v>
      </c>
      <c r="B23" s="66">
        <f>SUM(B24:B33)</f>
        <v>5585</v>
      </c>
      <c r="C23" s="67">
        <f t="shared" si="6"/>
        <v>64.82878699941962</v>
      </c>
      <c r="D23" s="147">
        <f>SUM(D24:D33)</f>
        <v>5406</v>
      </c>
      <c r="E23" s="151">
        <f>SUM(E24:E33)</f>
        <v>61.92368722770007</v>
      </c>
      <c r="F23" s="66">
        <f>SUM(F24:F33)</f>
        <v>5309</v>
      </c>
      <c r="G23" s="67">
        <f t="shared" si="3"/>
        <v>60.72981011210249</v>
      </c>
      <c r="H23" s="66">
        <f>SUM(H24:H33)</f>
        <v>5013</v>
      </c>
      <c r="I23" s="68">
        <f t="shared" si="4"/>
        <v>58.727741330834114</v>
      </c>
      <c r="J23" s="155">
        <f>SUM(J24:J33)</f>
        <v>5072</v>
      </c>
      <c r="K23" s="158">
        <f>SUM(K24:K33)</f>
        <v>59.02524452724732</v>
      </c>
    </row>
    <row r="24" spans="1:11" ht="15.75" customHeight="1">
      <c r="A24" s="32" t="s">
        <v>589</v>
      </c>
      <c r="B24" s="69">
        <v>408</v>
      </c>
      <c r="C24" s="70">
        <f t="shared" si="6"/>
        <v>4.73592571096924</v>
      </c>
      <c r="D24" s="69">
        <v>452</v>
      </c>
      <c r="E24" s="70">
        <f t="shared" si="6"/>
        <v>5.1822976381563866</v>
      </c>
      <c r="F24" s="69">
        <v>536</v>
      </c>
      <c r="G24" s="70">
        <f t="shared" si="3"/>
        <v>6.131320064058568</v>
      </c>
      <c r="H24" s="69">
        <v>475</v>
      </c>
      <c r="I24" s="71">
        <f t="shared" si="4"/>
        <v>5.564667291471415</v>
      </c>
      <c r="J24" s="349">
        <v>525</v>
      </c>
      <c r="K24" s="353">
        <f t="shared" si="5"/>
        <v>6.113181183046111</v>
      </c>
    </row>
    <row r="25" spans="1:11" ht="15.75" customHeight="1">
      <c r="A25" s="29" t="s">
        <v>951</v>
      </c>
      <c r="B25" s="38">
        <v>443</v>
      </c>
      <c r="C25" s="72">
        <f t="shared" si="6"/>
        <v>5.14219384793964</v>
      </c>
      <c r="D25" s="38">
        <v>323</v>
      </c>
      <c r="E25" s="72">
        <f t="shared" si="6"/>
        <v>3.7032790644347626</v>
      </c>
      <c r="F25" s="38">
        <v>345</v>
      </c>
      <c r="G25" s="153">
        <f>ROUNDUP(F25/F18*100,1)</f>
        <v>4</v>
      </c>
      <c r="H25" s="38">
        <v>385</v>
      </c>
      <c r="I25" s="73">
        <f t="shared" si="4"/>
        <v>4.510309278350515</v>
      </c>
      <c r="J25" s="350">
        <v>446</v>
      </c>
      <c r="K25" s="354">
        <f t="shared" si="5"/>
        <v>5.193292966930601</v>
      </c>
    </row>
    <row r="26" spans="1:11" ht="15.75" customHeight="1">
      <c r="A26" s="29" t="s">
        <v>952</v>
      </c>
      <c r="B26" s="38">
        <v>551</v>
      </c>
      <c r="C26" s="72">
        <f t="shared" si="6"/>
        <v>6.395821242019734</v>
      </c>
      <c r="D26" s="38">
        <v>480</v>
      </c>
      <c r="E26" s="72">
        <f t="shared" si="6"/>
        <v>5.503324925475808</v>
      </c>
      <c r="F26" s="38">
        <v>369</v>
      </c>
      <c r="G26" s="72">
        <f t="shared" si="3"/>
        <v>4.221002059025395</v>
      </c>
      <c r="H26" s="38">
        <v>356</v>
      </c>
      <c r="I26" s="73">
        <f t="shared" si="4"/>
        <v>4.170571696344892</v>
      </c>
      <c r="J26" s="350">
        <v>388</v>
      </c>
      <c r="K26" s="354">
        <f t="shared" si="5"/>
        <v>4.517931998136935</v>
      </c>
    </row>
    <row r="27" spans="1:11" ht="15.75" customHeight="1">
      <c r="A27" s="29" t="s">
        <v>953</v>
      </c>
      <c r="B27" s="38">
        <v>722</v>
      </c>
      <c r="C27" s="72">
        <f t="shared" si="6"/>
        <v>8.380731282646545</v>
      </c>
      <c r="D27" s="38">
        <v>547</v>
      </c>
      <c r="E27" s="72">
        <f t="shared" si="6"/>
        <v>6.27149736299014</v>
      </c>
      <c r="F27" s="38">
        <v>488</v>
      </c>
      <c r="G27" s="72">
        <f t="shared" si="3"/>
        <v>5.5822466254861585</v>
      </c>
      <c r="H27" s="38">
        <v>386</v>
      </c>
      <c r="I27" s="73">
        <f t="shared" si="4"/>
        <v>4.522024367385192</v>
      </c>
      <c r="J27" s="350">
        <v>371</v>
      </c>
      <c r="K27" s="354">
        <f t="shared" si="5"/>
        <v>4.319981369352585</v>
      </c>
    </row>
    <row r="28" spans="1:11" ht="15.75" customHeight="1">
      <c r="A28" s="29" t="s">
        <v>954</v>
      </c>
      <c r="B28" s="38">
        <v>552</v>
      </c>
      <c r="C28" s="72">
        <f t="shared" si="6"/>
        <v>6.40742890307603</v>
      </c>
      <c r="D28" s="38">
        <v>720</v>
      </c>
      <c r="E28" s="72">
        <f t="shared" si="6"/>
        <v>8.254987388213712</v>
      </c>
      <c r="F28" s="38">
        <v>563</v>
      </c>
      <c r="G28" s="72">
        <f t="shared" si="3"/>
        <v>6.440173873255548</v>
      </c>
      <c r="H28" s="38">
        <v>509</v>
      </c>
      <c r="I28" s="73">
        <f>ROUNDDOWN(H28/H18*100,1)</f>
        <v>5.9</v>
      </c>
      <c r="J28" s="350">
        <v>440</v>
      </c>
      <c r="K28" s="354">
        <f t="shared" si="5"/>
        <v>5.123428039124359</v>
      </c>
    </row>
    <row r="29" spans="1:11" ht="15.75" customHeight="1">
      <c r="A29" s="29" t="s">
        <v>955</v>
      </c>
      <c r="B29" s="38">
        <v>468</v>
      </c>
      <c r="C29" s="72">
        <f t="shared" si="6"/>
        <v>5.432385374347069</v>
      </c>
      <c r="D29" s="38">
        <v>555</v>
      </c>
      <c r="E29" s="72">
        <f>D29/D$18*100</f>
        <v>6.363219445081403</v>
      </c>
      <c r="F29" s="38">
        <v>719</v>
      </c>
      <c r="G29" s="72">
        <f t="shared" si="3"/>
        <v>8.224662548615877</v>
      </c>
      <c r="H29" s="38">
        <v>563</v>
      </c>
      <c r="I29" s="73">
        <f t="shared" si="4"/>
        <v>6.595595126522961</v>
      </c>
      <c r="J29" s="350">
        <v>529</v>
      </c>
      <c r="K29" s="354">
        <f>ROUNDDOWN(J29/J18*100,1)</f>
        <v>6.1</v>
      </c>
    </row>
    <row r="30" spans="1:11" ht="15.75" customHeight="1">
      <c r="A30" s="29" t="s">
        <v>956</v>
      </c>
      <c r="B30" s="38">
        <v>580</v>
      </c>
      <c r="C30" s="72">
        <f t="shared" si="6"/>
        <v>6.7324434126523505</v>
      </c>
      <c r="D30" s="38">
        <v>455</v>
      </c>
      <c r="E30" s="72">
        <f t="shared" si="6"/>
        <v>5.21669341894061</v>
      </c>
      <c r="F30" s="38">
        <v>576</v>
      </c>
      <c r="G30" s="72">
        <f t="shared" si="3"/>
        <v>6.5888812628689095</v>
      </c>
      <c r="H30" s="38">
        <v>715</v>
      </c>
      <c r="I30" s="73">
        <f t="shared" si="4"/>
        <v>8.376288659793813</v>
      </c>
      <c r="J30" s="350">
        <v>674</v>
      </c>
      <c r="K30" s="354">
        <f t="shared" si="5"/>
        <v>7.848160223567769</v>
      </c>
    </row>
    <row r="31" spans="1:11" ht="15.75" customHeight="1">
      <c r="A31" s="29" t="s">
        <v>957</v>
      </c>
      <c r="B31" s="38">
        <v>687</v>
      </c>
      <c r="C31" s="72">
        <f t="shared" si="6"/>
        <v>7.974463145676146</v>
      </c>
      <c r="D31" s="38">
        <v>567</v>
      </c>
      <c r="E31" s="72">
        <f t="shared" si="6"/>
        <v>6.500802568218298</v>
      </c>
      <c r="F31" s="38">
        <v>480</v>
      </c>
      <c r="G31" s="72">
        <f t="shared" si="3"/>
        <v>5.490734385724091</v>
      </c>
      <c r="H31" s="38">
        <v>574</v>
      </c>
      <c r="I31" s="73">
        <f t="shared" si="4"/>
        <v>6.724461105904404</v>
      </c>
      <c r="J31" s="350">
        <v>707</v>
      </c>
      <c r="K31" s="354">
        <f t="shared" si="5"/>
        <v>8.232417326502096</v>
      </c>
    </row>
    <row r="32" spans="1:11" ht="15.75" customHeight="1">
      <c r="A32" s="29" t="s">
        <v>958</v>
      </c>
      <c r="B32" s="38">
        <v>659</v>
      </c>
      <c r="C32" s="72">
        <f t="shared" si="6"/>
        <v>7.649448636099826</v>
      </c>
      <c r="D32" s="38">
        <v>674</v>
      </c>
      <c r="E32" s="72">
        <f t="shared" si="6"/>
        <v>7.727585416188948</v>
      </c>
      <c r="F32" s="38">
        <v>570</v>
      </c>
      <c r="G32" s="72">
        <f t="shared" si="3"/>
        <v>6.520247083047358</v>
      </c>
      <c r="H32" s="38">
        <v>480</v>
      </c>
      <c r="I32" s="73">
        <f t="shared" si="4"/>
        <v>5.623242736644799</v>
      </c>
      <c r="J32" s="350">
        <v>436</v>
      </c>
      <c r="K32" s="354">
        <f t="shared" si="5"/>
        <v>5.076851420586865</v>
      </c>
    </row>
    <row r="33" spans="1:11" ht="15.75" customHeight="1">
      <c r="A33" s="74" t="s">
        <v>959</v>
      </c>
      <c r="B33" s="75">
        <v>515</v>
      </c>
      <c r="C33" s="76">
        <f t="shared" si="6"/>
        <v>5.977945443993035</v>
      </c>
      <c r="D33" s="75">
        <v>633</v>
      </c>
      <c r="E33" s="153">
        <f>ROUNDDOWN(D33/D18*100,1)</f>
        <v>7.2</v>
      </c>
      <c r="F33" s="75">
        <v>663</v>
      </c>
      <c r="G33" s="76">
        <f t="shared" si="3"/>
        <v>7.5840768702814</v>
      </c>
      <c r="H33" s="75">
        <v>570</v>
      </c>
      <c r="I33" s="77">
        <f t="shared" si="4"/>
        <v>6.677600749765698</v>
      </c>
      <c r="J33" s="351">
        <v>556</v>
      </c>
      <c r="K33" s="355">
        <f>ROUNDUP(J33/J18*100,1)</f>
        <v>6.5</v>
      </c>
    </row>
    <row r="34" spans="1:11" ht="15.75" customHeight="1">
      <c r="A34" s="65" t="s">
        <v>591</v>
      </c>
      <c r="B34" s="66">
        <f>SUM(B35:B40)</f>
        <v>1278</v>
      </c>
      <c r="C34" s="67">
        <f t="shared" si="6"/>
        <v>14.834590829947766</v>
      </c>
      <c r="D34" s="66">
        <f>SUM(D35:D40)</f>
        <v>1553</v>
      </c>
      <c r="E34" s="67">
        <f t="shared" si="6"/>
        <v>17.80554918596652</v>
      </c>
      <c r="F34" s="66">
        <f>SUM(F35:F40)</f>
        <v>1845</v>
      </c>
      <c r="G34" s="67">
        <f t="shared" si="3"/>
        <v>21.105010295126974</v>
      </c>
      <c r="H34" s="66">
        <f>SUM(H35:H40)</f>
        <v>2116</v>
      </c>
      <c r="I34" s="68">
        <f t="shared" si="4"/>
        <v>24.78912839737582</v>
      </c>
      <c r="J34" s="155">
        <f>SUM(J35:J40)</f>
        <v>2217</v>
      </c>
      <c r="K34" s="157">
        <f t="shared" si="5"/>
        <v>25.815090824406152</v>
      </c>
    </row>
    <row r="35" spans="1:11" ht="15.75" customHeight="1">
      <c r="A35" s="32" t="s">
        <v>590</v>
      </c>
      <c r="B35" s="69">
        <v>409</v>
      </c>
      <c r="C35" s="70">
        <f t="shared" si="6"/>
        <v>4.747533372025537</v>
      </c>
      <c r="D35" s="69">
        <v>514</v>
      </c>
      <c r="E35" s="70">
        <f t="shared" si="6"/>
        <v>5.893143774363678</v>
      </c>
      <c r="F35" s="69">
        <v>622</v>
      </c>
      <c r="G35" s="70">
        <f t="shared" si="3"/>
        <v>7.1150766415008</v>
      </c>
      <c r="H35" s="69">
        <v>634</v>
      </c>
      <c r="I35" s="71">
        <f t="shared" si="4"/>
        <v>7.427366447985005</v>
      </c>
      <c r="J35" s="349">
        <v>612</v>
      </c>
      <c r="K35" s="353">
        <f>ROUNDUP(J35/J18*100,1)</f>
        <v>7.199999999999999</v>
      </c>
    </row>
    <row r="36" spans="1:11" ht="15.75" customHeight="1">
      <c r="A36" s="29" t="s">
        <v>960</v>
      </c>
      <c r="B36" s="38">
        <v>393</v>
      </c>
      <c r="C36" s="72">
        <f t="shared" si="6"/>
        <v>4.561810795124782</v>
      </c>
      <c r="D36" s="38">
        <v>369</v>
      </c>
      <c r="E36" s="72">
        <f t="shared" si="6"/>
        <v>4.2306810364595275</v>
      </c>
      <c r="F36" s="38">
        <v>473</v>
      </c>
      <c r="G36" s="72">
        <f t="shared" si="3"/>
        <v>5.410661175932281</v>
      </c>
      <c r="H36" s="38">
        <v>576</v>
      </c>
      <c r="I36" s="73">
        <f>ROUNDUP(H36/H18*100,1)</f>
        <v>6.8</v>
      </c>
      <c r="J36" s="350">
        <v>615</v>
      </c>
      <c r="K36" s="354">
        <f t="shared" si="5"/>
        <v>7.161155100139729</v>
      </c>
    </row>
    <row r="37" spans="1:11" ht="15.75" customHeight="1">
      <c r="A37" s="29" t="s">
        <v>961</v>
      </c>
      <c r="B37" s="38">
        <v>270</v>
      </c>
      <c r="C37" s="72">
        <f t="shared" si="6"/>
        <v>3.1340684852002325</v>
      </c>
      <c r="D37" s="38">
        <v>339</v>
      </c>
      <c r="E37" s="72">
        <f t="shared" si="6"/>
        <v>3.88672322861729</v>
      </c>
      <c r="F37" s="38">
        <v>332</v>
      </c>
      <c r="G37" s="72">
        <f t="shared" si="3"/>
        <v>3.7977579501258294</v>
      </c>
      <c r="H37" s="38">
        <v>421</v>
      </c>
      <c r="I37" s="73">
        <f t="shared" si="4"/>
        <v>4.932052483598875</v>
      </c>
      <c r="J37" s="350">
        <v>471</v>
      </c>
      <c r="K37" s="354">
        <f t="shared" si="5"/>
        <v>5.4843968327899395</v>
      </c>
    </row>
    <row r="38" spans="1:11" ht="15.75" customHeight="1">
      <c r="A38" s="29" t="s">
        <v>962</v>
      </c>
      <c r="B38" s="38">
        <v>137</v>
      </c>
      <c r="C38" s="72">
        <f t="shared" si="6"/>
        <v>1.5902495647127104</v>
      </c>
      <c r="D38" s="38">
        <v>204</v>
      </c>
      <c r="E38" s="72">
        <f t="shared" si="6"/>
        <v>2.3389130933272186</v>
      </c>
      <c r="F38" s="38">
        <v>250</v>
      </c>
      <c r="G38" s="72">
        <f t="shared" si="3"/>
        <v>2.8597574925646305</v>
      </c>
      <c r="H38" s="38">
        <v>254</v>
      </c>
      <c r="I38" s="73">
        <f t="shared" si="4"/>
        <v>2.9756326148078727</v>
      </c>
      <c r="J38" s="350">
        <v>280</v>
      </c>
      <c r="K38" s="354">
        <f t="shared" si="5"/>
        <v>3.2603632976245924</v>
      </c>
    </row>
    <row r="39" spans="1:11" ht="15.75" customHeight="1">
      <c r="A39" s="29" t="s">
        <v>963</v>
      </c>
      <c r="B39" s="38">
        <v>56</v>
      </c>
      <c r="C39" s="72">
        <f t="shared" si="6"/>
        <v>0.6500290191526408</v>
      </c>
      <c r="D39" s="38">
        <v>99</v>
      </c>
      <c r="E39" s="72">
        <f t="shared" si="6"/>
        <v>1.1350607658793854</v>
      </c>
      <c r="F39" s="38">
        <v>124</v>
      </c>
      <c r="G39" s="72">
        <f t="shared" si="3"/>
        <v>1.4184397163120568</v>
      </c>
      <c r="H39" s="38">
        <v>162</v>
      </c>
      <c r="I39" s="73">
        <f t="shared" si="4"/>
        <v>1.8978444236176193</v>
      </c>
      <c r="J39" s="350">
        <v>161</v>
      </c>
      <c r="K39" s="354">
        <f t="shared" si="5"/>
        <v>1.8747088961341407</v>
      </c>
    </row>
    <row r="40" spans="1:11" ht="15.75" customHeight="1" thickBot="1">
      <c r="A40" s="78" t="s">
        <v>964</v>
      </c>
      <c r="B40" s="79">
        <v>13</v>
      </c>
      <c r="C40" s="31">
        <f>ROUNDDOWN(B40/B18*100,1)</f>
        <v>0.1</v>
      </c>
      <c r="D40" s="79">
        <v>28</v>
      </c>
      <c r="E40" s="31">
        <f>ROUNDUP(D40/D18*100,1)</f>
        <v>0.4</v>
      </c>
      <c r="F40" s="79">
        <v>44</v>
      </c>
      <c r="G40" s="80">
        <f t="shared" si="3"/>
        <v>0.503317318691375</v>
      </c>
      <c r="H40" s="79">
        <v>69</v>
      </c>
      <c r="I40" s="81">
        <f t="shared" si="4"/>
        <v>0.8083411433926898</v>
      </c>
      <c r="J40" s="352">
        <v>78</v>
      </c>
      <c r="K40" s="356">
        <f t="shared" si="5"/>
        <v>0.9082440614811363</v>
      </c>
    </row>
    <row r="41" spans="1:2" ht="15.75" customHeight="1">
      <c r="A41" s="35"/>
      <c r="B41" s="28" t="s">
        <v>594</v>
      </c>
    </row>
    <row r="42" ht="15.75" customHeight="1">
      <c r="A42" s="35"/>
    </row>
    <row r="43" ht="15.75" customHeight="1">
      <c r="A43" s="35"/>
    </row>
    <row r="44" ht="15.75" customHeight="1">
      <c r="A44" s="35"/>
    </row>
    <row r="45" ht="15.75" customHeight="1">
      <c r="A45" s="35"/>
    </row>
    <row r="46" ht="15.75" customHeight="1">
      <c r="A46" s="35"/>
    </row>
    <row r="47" ht="15.75" customHeight="1">
      <c r="A47" s="35"/>
    </row>
    <row r="48" ht="15.75" customHeight="1">
      <c r="A48" s="35"/>
    </row>
  </sheetData>
  <mergeCells count="6">
    <mergeCell ref="J15:K15"/>
    <mergeCell ref="A16:A17"/>
    <mergeCell ref="B2:D2"/>
    <mergeCell ref="E2:G2"/>
    <mergeCell ref="A2:A3"/>
    <mergeCell ref="H2:H3"/>
  </mergeCells>
  <printOptions/>
  <pageMargins left="0.5905511811023623" right="0.5905511811023623" top="0.984251968503937" bottom="0.984251968503937" header="0.5118110236220472" footer="0.5118110236220472"/>
  <pageSetup horizontalDpi="300" verticalDpi="3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K34"/>
  <sheetViews>
    <sheetView showGridLines="0" workbookViewId="0" topLeftCell="A1">
      <selection activeCell="L1" sqref="L1"/>
    </sheetView>
  </sheetViews>
  <sheetFormatPr defaultColWidth="8.796875" defaultRowHeight="18" customHeight="1"/>
  <cols>
    <col min="1" max="1" width="12.19921875" style="648" customWidth="1"/>
    <col min="2" max="2" width="7.8984375" style="851" customWidth="1"/>
    <col min="3" max="3" width="7.8984375" style="648" customWidth="1"/>
    <col min="4" max="4" width="7.8984375" style="851" customWidth="1"/>
    <col min="5" max="5" width="7.8984375" style="648" customWidth="1"/>
    <col min="6" max="6" width="7.8984375" style="851" customWidth="1"/>
    <col min="7" max="7" width="7.8984375" style="648" customWidth="1"/>
    <col min="8" max="8" width="7.8984375" style="851" customWidth="1"/>
    <col min="9" max="9" width="7.8984375" style="648" customWidth="1"/>
    <col min="10" max="10" width="7.8984375" style="851" customWidth="1"/>
    <col min="11" max="11" width="7.8984375" style="648" customWidth="1"/>
    <col min="12" max="16384" width="9" style="648" customWidth="1"/>
  </cols>
  <sheetData>
    <row r="1" ht="18" customHeight="1" thickBot="1">
      <c r="A1" s="648" t="s">
        <v>979</v>
      </c>
    </row>
    <row r="2" spans="1:11" ht="18" customHeight="1">
      <c r="A2" s="1119" t="s">
        <v>81</v>
      </c>
      <c r="B2" s="1117" t="s">
        <v>82</v>
      </c>
      <c r="C2" s="1118"/>
      <c r="D2" s="1117" t="s">
        <v>72</v>
      </c>
      <c r="E2" s="1118"/>
      <c r="F2" s="1117" t="s">
        <v>73</v>
      </c>
      <c r="G2" s="1118"/>
      <c r="H2" s="1117" t="s">
        <v>74</v>
      </c>
      <c r="I2" s="1118"/>
      <c r="J2" s="1121" t="s">
        <v>75</v>
      </c>
      <c r="K2" s="1122"/>
    </row>
    <row r="3" spans="1:11" ht="18" customHeight="1" thickBot="1">
      <c r="A3" s="1120"/>
      <c r="B3" s="852" t="s">
        <v>592</v>
      </c>
      <c r="C3" s="853" t="s">
        <v>593</v>
      </c>
      <c r="D3" s="852" t="s">
        <v>592</v>
      </c>
      <c r="E3" s="853" t="s">
        <v>593</v>
      </c>
      <c r="F3" s="852" t="s">
        <v>592</v>
      </c>
      <c r="G3" s="853" t="s">
        <v>593</v>
      </c>
      <c r="H3" s="852" t="s">
        <v>592</v>
      </c>
      <c r="I3" s="853" t="s">
        <v>593</v>
      </c>
      <c r="J3" s="852" t="s">
        <v>592</v>
      </c>
      <c r="K3" s="854" t="s">
        <v>593</v>
      </c>
    </row>
    <row r="4" spans="1:11" ht="18" customHeight="1">
      <c r="A4" s="855" t="s">
        <v>96</v>
      </c>
      <c r="B4" s="856">
        <f>B5+B9+B13</f>
        <v>4623</v>
      </c>
      <c r="C4" s="857">
        <f>B4/B$4*100</f>
        <v>100</v>
      </c>
      <c r="D4" s="856">
        <f>D5+D9+D13</f>
        <v>4633</v>
      </c>
      <c r="E4" s="857">
        <f>D4/D$4*100</f>
        <v>100</v>
      </c>
      <c r="F4" s="856">
        <f>F5+F9+F13</f>
        <v>4700</v>
      </c>
      <c r="G4" s="857">
        <f aca="true" t="shared" si="0" ref="G4:G21">F4/F$4*100</f>
        <v>100</v>
      </c>
      <c r="H4" s="856">
        <f>H5+H9+H13</f>
        <v>4662</v>
      </c>
      <c r="I4" s="857">
        <f aca="true" t="shared" si="1" ref="I4:I21">H4/H$4*100</f>
        <v>100</v>
      </c>
      <c r="J4" s="856">
        <f>J5+J9+J13</f>
        <v>4586</v>
      </c>
      <c r="K4" s="858">
        <f aca="true" t="shared" si="2" ref="K4:K21">J4/J$4*100</f>
        <v>100</v>
      </c>
    </row>
    <row r="5" spans="1:11" ht="18" customHeight="1">
      <c r="A5" s="859" t="s">
        <v>595</v>
      </c>
      <c r="B5" s="860">
        <f>SUM(B6:B8)</f>
        <v>2410</v>
      </c>
      <c r="C5" s="861">
        <f aca="true" t="shared" si="3" ref="C5:E21">B5/B$4*100</f>
        <v>52.13065109236427</v>
      </c>
      <c r="D5" s="860">
        <f>SUM(D6:D8)</f>
        <v>1641</v>
      </c>
      <c r="E5" s="861">
        <f t="shared" si="3"/>
        <v>35.4198143751349</v>
      </c>
      <c r="F5" s="860">
        <f>SUM(F6:F8)</f>
        <v>1364</v>
      </c>
      <c r="G5" s="861">
        <f t="shared" si="0"/>
        <v>29.021276595744684</v>
      </c>
      <c r="H5" s="860">
        <f>SUM(H6:H8)</f>
        <v>1059</v>
      </c>
      <c r="I5" s="861">
        <f t="shared" si="1"/>
        <v>22.715572715572716</v>
      </c>
      <c r="J5" s="860">
        <f>SUM(J6:J8)</f>
        <v>924</v>
      </c>
      <c r="K5" s="862">
        <f t="shared" si="2"/>
        <v>20.148277365896206</v>
      </c>
    </row>
    <row r="6" spans="1:11" ht="18" customHeight="1">
      <c r="A6" s="863" t="s">
        <v>83</v>
      </c>
      <c r="B6" s="864">
        <v>2401</v>
      </c>
      <c r="C6" s="865">
        <f t="shared" si="3"/>
        <v>51.93597231235129</v>
      </c>
      <c r="D6" s="864">
        <v>1626</v>
      </c>
      <c r="E6" s="865">
        <f t="shared" si="3"/>
        <v>35.096050075545</v>
      </c>
      <c r="F6" s="864">
        <v>1352</v>
      </c>
      <c r="G6" s="865">
        <f t="shared" si="0"/>
        <v>28.76595744680851</v>
      </c>
      <c r="H6" s="864">
        <v>1046</v>
      </c>
      <c r="I6" s="865">
        <f t="shared" si="1"/>
        <v>22.436722436722437</v>
      </c>
      <c r="J6" s="864">
        <v>905</v>
      </c>
      <c r="K6" s="866">
        <f t="shared" si="2"/>
        <v>19.73397296118622</v>
      </c>
    </row>
    <row r="7" spans="1:11" ht="18" customHeight="1">
      <c r="A7" s="771" t="s">
        <v>84</v>
      </c>
      <c r="B7" s="867">
        <v>7</v>
      </c>
      <c r="C7" s="868">
        <f t="shared" si="3"/>
        <v>0.15141682889898334</v>
      </c>
      <c r="D7" s="867">
        <v>14</v>
      </c>
      <c r="E7" s="868">
        <f t="shared" si="3"/>
        <v>0.30218001295057195</v>
      </c>
      <c r="F7" s="867">
        <v>9</v>
      </c>
      <c r="G7" s="868">
        <f t="shared" si="0"/>
        <v>0.19148936170212766</v>
      </c>
      <c r="H7" s="867">
        <v>13</v>
      </c>
      <c r="I7" s="868">
        <f t="shared" si="1"/>
        <v>0.27885027885027885</v>
      </c>
      <c r="J7" s="867">
        <v>17</v>
      </c>
      <c r="K7" s="869">
        <f t="shared" si="2"/>
        <v>0.3706934147405146</v>
      </c>
    </row>
    <row r="8" spans="1:11" ht="18" customHeight="1">
      <c r="A8" s="784" t="s">
        <v>85</v>
      </c>
      <c r="B8" s="870">
        <v>2</v>
      </c>
      <c r="C8" s="871">
        <f t="shared" si="3"/>
        <v>0.04326195111399524</v>
      </c>
      <c r="D8" s="870">
        <v>1</v>
      </c>
      <c r="E8" s="871">
        <f t="shared" si="3"/>
        <v>0.02158428663932657</v>
      </c>
      <c r="F8" s="870">
        <v>3</v>
      </c>
      <c r="G8" s="871">
        <f>ROUNDDOWN(F8/F4*100,1)</f>
        <v>0</v>
      </c>
      <c r="H8" s="870">
        <v>0</v>
      </c>
      <c r="I8" s="871">
        <f t="shared" si="1"/>
        <v>0</v>
      </c>
      <c r="J8" s="870">
        <v>2</v>
      </c>
      <c r="K8" s="872">
        <f t="shared" si="2"/>
        <v>0.04361098996947231</v>
      </c>
    </row>
    <row r="9" spans="1:11" ht="18" customHeight="1">
      <c r="A9" s="859" t="s">
        <v>596</v>
      </c>
      <c r="B9" s="860">
        <f>SUM(B10:B12)</f>
        <v>1112</v>
      </c>
      <c r="C9" s="861">
        <f t="shared" si="3"/>
        <v>24.053644819381354</v>
      </c>
      <c r="D9" s="860">
        <f>SUM(D10:D12)</f>
        <v>1655</v>
      </c>
      <c r="E9" s="861">
        <f t="shared" si="3"/>
        <v>35.72199438808548</v>
      </c>
      <c r="F9" s="860">
        <f>SUM(F10:F12)</f>
        <v>1869</v>
      </c>
      <c r="G9" s="861">
        <f t="shared" si="0"/>
        <v>39.76595744680851</v>
      </c>
      <c r="H9" s="860">
        <f>SUM(H10:H12)</f>
        <v>1958</v>
      </c>
      <c r="I9" s="861">
        <f t="shared" si="1"/>
        <v>41.999141999142</v>
      </c>
      <c r="J9" s="860">
        <f>SUM(J10:J12)</f>
        <v>1906</v>
      </c>
      <c r="K9" s="862">
        <f t="shared" si="2"/>
        <v>41.56127344090711</v>
      </c>
    </row>
    <row r="10" spans="1:11" ht="18" customHeight="1">
      <c r="A10" s="863" t="s">
        <v>86</v>
      </c>
      <c r="B10" s="864">
        <v>8</v>
      </c>
      <c r="C10" s="865">
        <f t="shared" si="3"/>
        <v>0.17304780445598095</v>
      </c>
      <c r="D10" s="864">
        <v>13</v>
      </c>
      <c r="E10" s="865">
        <f t="shared" si="3"/>
        <v>0.2805957263112454</v>
      </c>
      <c r="F10" s="864">
        <v>17</v>
      </c>
      <c r="G10" s="865">
        <f t="shared" si="0"/>
        <v>0.3617021276595745</v>
      </c>
      <c r="H10" s="864">
        <v>8</v>
      </c>
      <c r="I10" s="865">
        <f t="shared" si="1"/>
        <v>0.1716001716001716</v>
      </c>
      <c r="J10" s="864">
        <v>19</v>
      </c>
      <c r="K10" s="866">
        <f t="shared" si="2"/>
        <v>0.4143044047099869</v>
      </c>
    </row>
    <row r="11" spans="1:11" ht="18" customHeight="1">
      <c r="A11" s="771" t="s">
        <v>87</v>
      </c>
      <c r="B11" s="867">
        <v>494</v>
      </c>
      <c r="C11" s="868">
        <f t="shared" si="3"/>
        <v>10.685701925156826</v>
      </c>
      <c r="D11" s="867">
        <v>546</v>
      </c>
      <c r="E11" s="868">
        <f t="shared" si="3"/>
        <v>11.785020505072307</v>
      </c>
      <c r="F11" s="867">
        <v>579</v>
      </c>
      <c r="G11" s="868">
        <f t="shared" si="0"/>
        <v>12.319148936170214</v>
      </c>
      <c r="H11" s="867">
        <v>700</v>
      </c>
      <c r="I11" s="868">
        <f t="shared" si="1"/>
        <v>15.015015015015015</v>
      </c>
      <c r="J11" s="867">
        <v>678</v>
      </c>
      <c r="K11" s="869">
        <f t="shared" si="2"/>
        <v>14.784125599651112</v>
      </c>
    </row>
    <row r="12" spans="1:11" ht="18" customHeight="1">
      <c r="A12" s="784" t="s">
        <v>88</v>
      </c>
      <c r="B12" s="870">
        <v>610</v>
      </c>
      <c r="C12" s="871">
        <f t="shared" si="3"/>
        <v>13.194895089768549</v>
      </c>
      <c r="D12" s="870">
        <v>1096</v>
      </c>
      <c r="E12" s="871">
        <f t="shared" si="3"/>
        <v>23.656378156701923</v>
      </c>
      <c r="F12" s="870">
        <v>1273</v>
      </c>
      <c r="G12" s="871">
        <f t="shared" si="0"/>
        <v>27.085106382978726</v>
      </c>
      <c r="H12" s="870">
        <v>1250</v>
      </c>
      <c r="I12" s="871">
        <f t="shared" si="1"/>
        <v>26.81252681252681</v>
      </c>
      <c r="J12" s="870">
        <v>1209</v>
      </c>
      <c r="K12" s="872">
        <f t="shared" si="2"/>
        <v>26.362843436546008</v>
      </c>
    </row>
    <row r="13" spans="1:11" ht="18" customHeight="1">
      <c r="A13" s="859" t="s">
        <v>597</v>
      </c>
      <c r="B13" s="860">
        <f>SUM(B14:B21)</f>
        <v>1101</v>
      </c>
      <c r="C13" s="861">
        <f t="shared" si="3"/>
        <v>23.815704088254382</v>
      </c>
      <c r="D13" s="860">
        <f>SUM(D14:D21)</f>
        <v>1337</v>
      </c>
      <c r="E13" s="861">
        <f t="shared" si="3"/>
        <v>28.858191236779625</v>
      </c>
      <c r="F13" s="860">
        <f>SUM(F14:F21)</f>
        <v>1467</v>
      </c>
      <c r="G13" s="861">
        <f t="shared" si="0"/>
        <v>31.21276595744681</v>
      </c>
      <c r="H13" s="860">
        <f>SUM(H14:H21)</f>
        <v>1645</v>
      </c>
      <c r="I13" s="861">
        <f t="shared" si="1"/>
        <v>35.28528528528528</v>
      </c>
      <c r="J13" s="860">
        <f>SUM(J14:J21)</f>
        <v>1756</v>
      </c>
      <c r="K13" s="862">
        <f t="shared" si="2"/>
        <v>38.290449193196686</v>
      </c>
    </row>
    <row r="14" spans="1:11" ht="18" customHeight="1">
      <c r="A14" s="863" t="s">
        <v>89</v>
      </c>
      <c r="B14" s="864">
        <v>411</v>
      </c>
      <c r="C14" s="865">
        <f t="shared" si="3"/>
        <v>8.890330953926021</v>
      </c>
      <c r="D14" s="864">
        <v>553</v>
      </c>
      <c r="E14" s="865">
        <f t="shared" si="3"/>
        <v>11.936110511547593</v>
      </c>
      <c r="F14" s="864">
        <v>532</v>
      </c>
      <c r="G14" s="865">
        <f t="shared" si="0"/>
        <v>11.319148936170214</v>
      </c>
      <c r="H14" s="864">
        <v>641</v>
      </c>
      <c r="I14" s="865">
        <f t="shared" si="1"/>
        <v>13.74946374946375</v>
      </c>
      <c r="J14" s="864">
        <v>635</v>
      </c>
      <c r="K14" s="866">
        <f t="shared" si="2"/>
        <v>13.846489315307458</v>
      </c>
    </row>
    <row r="15" spans="1:11" ht="18" customHeight="1">
      <c r="A15" s="771" t="s">
        <v>90</v>
      </c>
      <c r="B15" s="867">
        <v>34</v>
      </c>
      <c r="C15" s="868">
        <f t="shared" si="3"/>
        <v>0.7354531689379191</v>
      </c>
      <c r="D15" s="867">
        <v>37</v>
      </c>
      <c r="E15" s="868">
        <f t="shared" si="3"/>
        <v>0.7986186056550831</v>
      </c>
      <c r="F15" s="867">
        <v>42</v>
      </c>
      <c r="G15" s="868">
        <f t="shared" si="0"/>
        <v>0.8936170212765958</v>
      </c>
      <c r="H15" s="867">
        <v>46</v>
      </c>
      <c r="I15" s="868">
        <f t="shared" si="1"/>
        <v>0.9867009867009866</v>
      </c>
      <c r="J15" s="867">
        <v>40</v>
      </c>
      <c r="K15" s="869">
        <f t="shared" si="2"/>
        <v>0.872219799389446</v>
      </c>
    </row>
    <row r="16" spans="1:11" ht="18" customHeight="1">
      <c r="A16" s="771" t="s">
        <v>91</v>
      </c>
      <c r="B16" s="867">
        <v>11</v>
      </c>
      <c r="C16" s="868">
        <f t="shared" si="3"/>
        <v>0.23794073112697384</v>
      </c>
      <c r="D16" s="867">
        <v>1</v>
      </c>
      <c r="E16" s="868">
        <f t="shared" si="3"/>
        <v>0.02158428663932657</v>
      </c>
      <c r="F16" s="867">
        <v>1</v>
      </c>
      <c r="G16" s="868">
        <f t="shared" si="0"/>
        <v>0.02127659574468085</v>
      </c>
      <c r="H16" s="867">
        <v>3</v>
      </c>
      <c r="I16" s="868">
        <f t="shared" si="1"/>
        <v>0.06435006435006435</v>
      </c>
      <c r="J16" s="867">
        <v>2</v>
      </c>
      <c r="K16" s="869">
        <f t="shared" si="2"/>
        <v>0.04361098996947231</v>
      </c>
    </row>
    <row r="17" spans="1:11" ht="18" customHeight="1">
      <c r="A17" s="771" t="s">
        <v>92</v>
      </c>
      <c r="B17" s="867">
        <v>74</v>
      </c>
      <c r="C17" s="868">
        <f t="shared" si="3"/>
        <v>1.600692191217824</v>
      </c>
      <c r="D17" s="867">
        <v>91</v>
      </c>
      <c r="E17" s="868">
        <f t="shared" si="3"/>
        <v>1.964170084178718</v>
      </c>
      <c r="F17" s="867">
        <v>115</v>
      </c>
      <c r="G17" s="868">
        <f>ROUNDUP(F17/F4*100,1)</f>
        <v>2.5</v>
      </c>
      <c r="H17" s="867">
        <v>117</v>
      </c>
      <c r="I17" s="868">
        <f t="shared" si="1"/>
        <v>2.5096525096525095</v>
      </c>
      <c r="J17" s="867">
        <v>131</v>
      </c>
      <c r="K17" s="869">
        <f t="shared" si="2"/>
        <v>2.856519843000436</v>
      </c>
    </row>
    <row r="18" spans="1:11" ht="18" customHeight="1">
      <c r="A18" s="779" t="s">
        <v>93</v>
      </c>
      <c r="B18" s="867">
        <v>3</v>
      </c>
      <c r="C18" s="868">
        <f t="shared" si="3"/>
        <v>0.06489292667099286</v>
      </c>
      <c r="D18" s="867">
        <v>4</v>
      </c>
      <c r="E18" s="871">
        <f>ROUNDDOWN(D18/D4*100,1)</f>
        <v>0</v>
      </c>
      <c r="F18" s="867">
        <v>7</v>
      </c>
      <c r="G18" s="868">
        <f t="shared" si="0"/>
        <v>0.14893617021276595</v>
      </c>
      <c r="H18" s="867">
        <v>11</v>
      </c>
      <c r="I18" s="868">
        <f t="shared" si="1"/>
        <v>0.23595023595023595</v>
      </c>
      <c r="J18" s="867">
        <v>16</v>
      </c>
      <c r="K18" s="869">
        <f>ROUNDUP(J18/J4*100,1)</f>
        <v>0.4</v>
      </c>
    </row>
    <row r="19" spans="1:11" ht="18" customHeight="1">
      <c r="A19" s="771" t="s">
        <v>94</v>
      </c>
      <c r="B19" s="867">
        <v>444</v>
      </c>
      <c r="C19" s="868">
        <f t="shared" si="3"/>
        <v>9.604153147306944</v>
      </c>
      <c r="D19" s="867">
        <v>528</v>
      </c>
      <c r="E19" s="868">
        <f t="shared" si="3"/>
        <v>11.39650334556443</v>
      </c>
      <c r="F19" s="867">
        <v>635</v>
      </c>
      <c r="G19" s="868">
        <f>ROUNDUP(F19/F4*100,1)</f>
        <v>13.6</v>
      </c>
      <c r="H19" s="867">
        <v>712</v>
      </c>
      <c r="I19" s="868">
        <f t="shared" si="1"/>
        <v>15.272415272415271</v>
      </c>
      <c r="J19" s="867">
        <v>792</v>
      </c>
      <c r="K19" s="869">
        <f t="shared" si="2"/>
        <v>17.269952027911035</v>
      </c>
    </row>
    <row r="20" spans="1:11" ht="18" customHeight="1">
      <c r="A20" s="771" t="s">
        <v>95</v>
      </c>
      <c r="B20" s="867">
        <v>114</v>
      </c>
      <c r="C20" s="868">
        <f t="shared" si="3"/>
        <v>2.4659312134977287</v>
      </c>
      <c r="D20" s="867">
        <v>123</v>
      </c>
      <c r="E20" s="868">
        <f t="shared" si="3"/>
        <v>2.6548672566371683</v>
      </c>
      <c r="F20" s="867">
        <v>133</v>
      </c>
      <c r="G20" s="868">
        <f t="shared" si="0"/>
        <v>2.8297872340425534</v>
      </c>
      <c r="H20" s="867">
        <v>111</v>
      </c>
      <c r="I20" s="868">
        <f t="shared" si="1"/>
        <v>2.380952380952381</v>
      </c>
      <c r="J20" s="867">
        <v>139</v>
      </c>
      <c r="K20" s="869">
        <f t="shared" si="2"/>
        <v>3.0309638028783255</v>
      </c>
    </row>
    <row r="21" spans="1:11" ht="18" customHeight="1" thickBot="1">
      <c r="A21" s="785" t="s">
        <v>16</v>
      </c>
      <c r="B21" s="873">
        <v>10</v>
      </c>
      <c r="C21" s="874">
        <f t="shared" si="3"/>
        <v>0.2163097555699762</v>
      </c>
      <c r="D21" s="873">
        <v>0</v>
      </c>
      <c r="E21" s="874">
        <f t="shared" si="3"/>
        <v>0</v>
      </c>
      <c r="F21" s="873">
        <v>2</v>
      </c>
      <c r="G21" s="874">
        <f t="shared" si="0"/>
        <v>0.0425531914893617</v>
      </c>
      <c r="H21" s="873">
        <v>4</v>
      </c>
      <c r="I21" s="874">
        <f t="shared" si="1"/>
        <v>0.0858000858000858</v>
      </c>
      <c r="J21" s="873">
        <v>1</v>
      </c>
      <c r="K21" s="875">
        <f t="shared" si="2"/>
        <v>0.021805494984736155</v>
      </c>
    </row>
    <row r="22" spans="1:11" ht="18" customHeight="1">
      <c r="A22" s="876"/>
      <c r="B22" s="877"/>
      <c r="C22" s="876"/>
      <c r="D22" s="877"/>
      <c r="E22" s="876"/>
      <c r="F22" s="877"/>
      <c r="G22" s="876"/>
      <c r="H22" s="877"/>
      <c r="K22" s="877" t="s">
        <v>43</v>
      </c>
    </row>
    <row r="23" spans="1:6" ht="18" customHeight="1" thickBot="1">
      <c r="A23" s="1" t="s">
        <v>980</v>
      </c>
      <c r="B23" s="1"/>
      <c r="C23" s="1"/>
      <c r="D23" s="1"/>
      <c r="E23" s="1"/>
      <c r="F23" s="878" t="s">
        <v>271</v>
      </c>
    </row>
    <row r="24" spans="1:6" ht="18" customHeight="1">
      <c r="A24" s="1133" t="s">
        <v>80</v>
      </c>
      <c r="B24" s="1135" t="s">
        <v>351</v>
      </c>
      <c r="C24" s="1136"/>
      <c r="D24" s="1124"/>
      <c r="E24" s="1135" t="s">
        <v>352</v>
      </c>
      <c r="F24" s="1123"/>
    </row>
    <row r="25" spans="1:6" ht="18" customHeight="1" thickBot="1">
      <c r="A25" s="1134"/>
      <c r="B25" s="879" t="s">
        <v>47</v>
      </c>
      <c r="C25" s="880" t="s">
        <v>29</v>
      </c>
      <c r="D25" s="881" t="s">
        <v>44</v>
      </c>
      <c r="E25" s="879" t="s">
        <v>353</v>
      </c>
      <c r="F25" s="882" t="s">
        <v>354</v>
      </c>
    </row>
    <row r="26" spans="1:6" ht="18" customHeight="1">
      <c r="A26" s="883" t="s">
        <v>126</v>
      </c>
      <c r="B26" s="884">
        <f aca="true" t="shared" si="4" ref="B26:B32">SUM(C26:D26)</f>
        <v>104</v>
      </c>
      <c r="C26" s="885">
        <v>101</v>
      </c>
      <c r="D26" s="886">
        <v>3</v>
      </c>
      <c r="E26" s="887">
        <v>2</v>
      </c>
      <c r="F26" s="888">
        <v>102</v>
      </c>
    </row>
    <row r="27" spans="1:6" ht="18" customHeight="1">
      <c r="A27" s="532" t="s">
        <v>42</v>
      </c>
      <c r="B27" s="884">
        <f t="shared" si="4"/>
        <v>75</v>
      </c>
      <c r="C27" s="889">
        <v>74</v>
      </c>
      <c r="D27" s="890">
        <v>1</v>
      </c>
      <c r="E27" s="891">
        <v>0</v>
      </c>
      <c r="F27" s="892">
        <v>75</v>
      </c>
    </row>
    <row r="28" spans="1:6" ht="18" customHeight="1">
      <c r="A28" s="532" t="s">
        <v>127</v>
      </c>
      <c r="B28" s="891">
        <f t="shared" si="4"/>
        <v>61</v>
      </c>
      <c r="C28" s="889">
        <v>60</v>
      </c>
      <c r="D28" s="890">
        <v>1</v>
      </c>
      <c r="E28" s="891">
        <v>0</v>
      </c>
      <c r="F28" s="892">
        <v>61</v>
      </c>
    </row>
    <row r="29" spans="1:6" ht="18" customHeight="1">
      <c r="A29" s="532" t="s">
        <v>110</v>
      </c>
      <c r="B29" s="891">
        <f t="shared" si="4"/>
        <v>41</v>
      </c>
      <c r="C29" s="889">
        <v>41</v>
      </c>
      <c r="D29" s="890">
        <v>0</v>
      </c>
      <c r="E29" s="891">
        <v>0</v>
      </c>
      <c r="F29" s="892">
        <v>41</v>
      </c>
    </row>
    <row r="30" spans="1:6" ht="18" customHeight="1">
      <c r="A30" s="532" t="s">
        <v>10</v>
      </c>
      <c r="B30" s="891">
        <f t="shared" si="4"/>
        <v>37</v>
      </c>
      <c r="C30" s="889">
        <v>37</v>
      </c>
      <c r="D30" s="890">
        <v>0</v>
      </c>
      <c r="E30" s="891">
        <v>0</v>
      </c>
      <c r="F30" s="892">
        <v>37</v>
      </c>
    </row>
    <row r="31" spans="1:6" ht="18" customHeight="1">
      <c r="A31" s="532" t="s">
        <v>11</v>
      </c>
      <c r="B31" s="891">
        <f t="shared" si="4"/>
        <v>38</v>
      </c>
      <c r="C31" s="889">
        <v>38</v>
      </c>
      <c r="D31" s="890">
        <v>0</v>
      </c>
      <c r="E31" s="891">
        <v>0</v>
      </c>
      <c r="F31" s="892">
        <v>38</v>
      </c>
    </row>
    <row r="32" spans="1:6" ht="18" customHeight="1">
      <c r="A32" s="539" t="s">
        <v>12</v>
      </c>
      <c r="B32" s="893">
        <f t="shared" si="4"/>
        <v>32</v>
      </c>
      <c r="C32" s="894">
        <v>32</v>
      </c>
      <c r="D32" s="895">
        <v>0</v>
      </c>
      <c r="E32" s="884">
        <v>0</v>
      </c>
      <c r="F32" s="896">
        <v>32</v>
      </c>
    </row>
    <row r="33" spans="1:6" ht="18" customHeight="1" thickBot="1">
      <c r="A33" s="546" t="s">
        <v>17</v>
      </c>
      <c r="B33" s="897">
        <f>SUM(C33:D33)</f>
        <v>28</v>
      </c>
      <c r="C33" s="898">
        <v>28</v>
      </c>
      <c r="D33" s="899">
        <v>0</v>
      </c>
      <c r="E33" s="900">
        <v>0</v>
      </c>
      <c r="F33" s="901">
        <v>28</v>
      </c>
    </row>
    <row r="34" spans="1:6" ht="18" customHeight="1">
      <c r="A34" s="1"/>
      <c r="B34" s="1"/>
      <c r="C34" s="1"/>
      <c r="D34" s="1"/>
      <c r="E34" s="1"/>
      <c r="F34" s="878" t="s">
        <v>397</v>
      </c>
    </row>
  </sheetData>
  <mergeCells count="9">
    <mergeCell ref="J2:K2"/>
    <mergeCell ref="B2:C2"/>
    <mergeCell ref="D2:E2"/>
    <mergeCell ref="F2:G2"/>
    <mergeCell ref="H2:I2"/>
    <mergeCell ref="A24:A25"/>
    <mergeCell ref="B24:D24"/>
    <mergeCell ref="E24:F24"/>
    <mergeCell ref="A2:A3"/>
  </mergeCells>
  <printOptions/>
  <pageMargins left="0.5905511811023623" right="0.5905511811023623" top="0.984251968503937" bottom="0.984251968503937" header="0.5118110236220472" footer="0.5118110236220472"/>
  <pageSetup horizontalDpi="300" verticalDpi="3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K79"/>
  <sheetViews>
    <sheetView showGridLines="0" workbookViewId="0" topLeftCell="A1">
      <selection activeCell="F1" sqref="F1"/>
    </sheetView>
  </sheetViews>
  <sheetFormatPr defaultColWidth="8.796875" defaultRowHeight="15.75" customHeight="1"/>
  <cols>
    <col min="1" max="1" width="10.8984375" style="648" customWidth="1"/>
    <col min="2" max="11" width="8.09765625" style="648" customWidth="1"/>
    <col min="12" max="16384" width="9" style="648" customWidth="1"/>
  </cols>
  <sheetData>
    <row r="1" spans="1:5" ht="15.75" customHeight="1" thickBot="1">
      <c r="A1" s="648" t="s">
        <v>983</v>
      </c>
      <c r="E1" s="649" t="s">
        <v>108</v>
      </c>
    </row>
    <row r="2" spans="1:5" ht="15.75" customHeight="1">
      <c r="A2" s="650" t="s">
        <v>109</v>
      </c>
      <c r="B2" s="511" t="s">
        <v>14</v>
      </c>
      <c r="C2" s="511" t="s">
        <v>15</v>
      </c>
      <c r="D2" s="511" t="s">
        <v>97</v>
      </c>
      <c r="E2" s="651" t="s">
        <v>13</v>
      </c>
    </row>
    <row r="3" spans="1:5" ht="15.75" customHeight="1">
      <c r="A3" s="652" t="s">
        <v>37</v>
      </c>
      <c r="B3" s="653">
        <v>185800</v>
      </c>
      <c r="C3" s="653">
        <v>20800</v>
      </c>
      <c r="D3" s="653">
        <v>8369</v>
      </c>
      <c r="E3" s="654">
        <v>215050</v>
      </c>
    </row>
    <row r="4" spans="1:5" ht="15.75" customHeight="1">
      <c r="A4" s="655" t="s">
        <v>38</v>
      </c>
      <c r="B4" s="656">
        <v>182745</v>
      </c>
      <c r="C4" s="656">
        <v>18745</v>
      </c>
      <c r="D4" s="656">
        <v>16394</v>
      </c>
      <c r="E4" s="657">
        <v>217472</v>
      </c>
    </row>
    <row r="5" spans="1:6" ht="15.75" customHeight="1">
      <c r="A5" s="655" t="s">
        <v>39</v>
      </c>
      <c r="B5" s="656">
        <v>182608</v>
      </c>
      <c r="C5" s="656">
        <v>17608</v>
      </c>
      <c r="D5" s="656">
        <v>18763</v>
      </c>
      <c r="E5" s="657">
        <v>218522</v>
      </c>
      <c r="F5" s="648" t="s">
        <v>467</v>
      </c>
    </row>
    <row r="6" spans="1:6" ht="15.75" customHeight="1">
      <c r="A6" s="655" t="s">
        <v>40</v>
      </c>
      <c r="B6" s="656">
        <v>179400</v>
      </c>
      <c r="C6" s="656">
        <v>16703</v>
      </c>
      <c r="D6" s="656">
        <v>22537</v>
      </c>
      <c r="E6" s="657">
        <v>218640</v>
      </c>
      <c r="F6" s="648" t="s">
        <v>598</v>
      </c>
    </row>
    <row r="7" spans="1:5" ht="15.75" customHeight="1">
      <c r="A7" s="655" t="s">
        <v>41</v>
      </c>
      <c r="B7" s="656">
        <v>174142</v>
      </c>
      <c r="C7" s="656">
        <v>12742</v>
      </c>
      <c r="D7" s="656">
        <v>22171</v>
      </c>
      <c r="E7" s="657">
        <v>209055</v>
      </c>
    </row>
    <row r="8" spans="1:5" ht="15.75" customHeight="1">
      <c r="A8" s="655" t="s">
        <v>42</v>
      </c>
      <c r="B8" s="656">
        <v>167168</v>
      </c>
      <c r="C8" s="656">
        <v>13722</v>
      </c>
      <c r="D8" s="656">
        <v>23421</v>
      </c>
      <c r="E8" s="657">
        <v>204311</v>
      </c>
    </row>
    <row r="9" spans="1:5" ht="15.75" customHeight="1">
      <c r="A9" s="655" t="s">
        <v>110</v>
      </c>
      <c r="B9" s="656">
        <v>168509</v>
      </c>
      <c r="C9" s="656">
        <v>12709</v>
      </c>
      <c r="D9" s="656">
        <v>23844</v>
      </c>
      <c r="E9" s="657">
        <v>205062</v>
      </c>
    </row>
    <row r="10" spans="1:5" ht="15.75" customHeight="1" thickBot="1">
      <c r="A10" s="658" t="s">
        <v>12</v>
      </c>
      <c r="B10" s="659">
        <v>163699</v>
      </c>
      <c r="C10" s="659">
        <v>12951</v>
      </c>
      <c r="D10" s="659">
        <v>24174</v>
      </c>
      <c r="E10" s="660">
        <v>200824</v>
      </c>
    </row>
    <row r="11" spans="1:5" ht="15.75" customHeight="1">
      <c r="A11" s="661"/>
      <c r="B11" s="662"/>
      <c r="C11" s="662"/>
      <c r="D11" s="662"/>
      <c r="E11" s="662"/>
    </row>
    <row r="12" spans="1:4" ht="15.75" customHeight="1" thickBot="1">
      <c r="A12" s="648" t="s">
        <v>988</v>
      </c>
      <c r="D12" s="649" t="s">
        <v>599</v>
      </c>
    </row>
    <row r="13" spans="1:4" ht="15.75" customHeight="1">
      <c r="A13" s="650" t="s">
        <v>106</v>
      </c>
      <c r="B13" s="511" t="s">
        <v>47</v>
      </c>
      <c r="C13" s="511" t="s">
        <v>29</v>
      </c>
      <c r="D13" s="651" t="s">
        <v>44</v>
      </c>
    </row>
    <row r="14" spans="1:4" ht="15.75" customHeight="1">
      <c r="A14" s="652" t="s">
        <v>37</v>
      </c>
      <c r="B14" s="653">
        <f>C14+D14</f>
        <v>7336</v>
      </c>
      <c r="C14" s="653">
        <v>3496</v>
      </c>
      <c r="D14" s="654">
        <v>3840</v>
      </c>
    </row>
    <row r="15" spans="1:4" ht="15.75" customHeight="1">
      <c r="A15" s="655" t="s">
        <v>38</v>
      </c>
      <c r="B15" s="656">
        <f aca="true" t="shared" si="0" ref="B15:B21">C15+D15</f>
        <v>6827</v>
      </c>
      <c r="C15" s="656">
        <v>3299</v>
      </c>
      <c r="D15" s="657">
        <v>3528</v>
      </c>
    </row>
    <row r="16" spans="1:4" ht="15.75" customHeight="1">
      <c r="A16" s="655" t="s">
        <v>39</v>
      </c>
      <c r="B16" s="656">
        <f t="shared" si="0"/>
        <v>6540</v>
      </c>
      <c r="C16" s="656">
        <v>3152</v>
      </c>
      <c r="D16" s="657">
        <v>3388</v>
      </c>
    </row>
    <row r="17" spans="1:4" ht="15.75" customHeight="1">
      <c r="A17" s="655" t="s">
        <v>40</v>
      </c>
      <c r="B17" s="656">
        <f t="shared" si="0"/>
        <v>6275</v>
      </c>
      <c r="C17" s="656">
        <v>3005</v>
      </c>
      <c r="D17" s="657">
        <v>3270</v>
      </c>
    </row>
    <row r="18" spans="1:4" ht="15.75" customHeight="1">
      <c r="A18" s="655" t="s">
        <v>41</v>
      </c>
      <c r="B18" s="656">
        <f t="shared" si="0"/>
        <v>5901</v>
      </c>
      <c r="C18" s="656">
        <v>2834</v>
      </c>
      <c r="D18" s="657">
        <v>3067</v>
      </c>
    </row>
    <row r="19" spans="1:6" ht="15.75" customHeight="1">
      <c r="A19" s="655" t="s">
        <v>42</v>
      </c>
      <c r="B19" s="656">
        <f t="shared" si="0"/>
        <v>5493</v>
      </c>
      <c r="C19" s="656">
        <v>2622</v>
      </c>
      <c r="D19" s="657">
        <v>2871</v>
      </c>
      <c r="F19" s="648" t="s">
        <v>467</v>
      </c>
    </row>
    <row r="20" spans="1:6" ht="15.75" customHeight="1">
      <c r="A20" s="655" t="s">
        <v>110</v>
      </c>
      <c r="B20" s="656">
        <f t="shared" si="0"/>
        <v>5217</v>
      </c>
      <c r="C20" s="656">
        <v>2482</v>
      </c>
      <c r="D20" s="657">
        <v>2735</v>
      </c>
      <c r="F20" s="648" t="s">
        <v>598</v>
      </c>
    </row>
    <row r="21" spans="1:6" ht="15.75" customHeight="1" thickBot="1">
      <c r="A21" s="658" t="s">
        <v>12</v>
      </c>
      <c r="B21" s="659">
        <f t="shared" si="0"/>
        <v>5041</v>
      </c>
      <c r="C21" s="659">
        <v>2431</v>
      </c>
      <c r="D21" s="660">
        <v>2610</v>
      </c>
      <c r="F21" s="648" t="s">
        <v>469</v>
      </c>
    </row>
    <row r="22" spans="1:4" ht="15.75" customHeight="1">
      <c r="A22" s="661"/>
      <c r="B22" s="662"/>
      <c r="C22" s="662"/>
      <c r="D22" s="662"/>
    </row>
    <row r="23" ht="15.75" customHeight="1" thickBot="1">
      <c r="A23" s="648" t="s">
        <v>989</v>
      </c>
    </row>
    <row r="24" spans="1:4" ht="15.75" customHeight="1">
      <c r="A24" s="650" t="s">
        <v>106</v>
      </c>
      <c r="B24" s="511" t="s">
        <v>47</v>
      </c>
      <c r="C24" s="511" t="s">
        <v>29</v>
      </c>
      <c r="D24" s="651" t="s">
        <v>44</v>
      </c>
    </row>
    <row r="25" spans="1:4" ht="15.75" customHeight="1">
      <c r="A25" s="652" t="s">
        <v>37</v>
      </c>
      <c r="B25" s="653">
        <f>C25+D25</f>
        <v>3146</v>
      </c>
      <c r="C25" s="653">
        <v>1379</v>
      </c>
      <c r="D25" s="654">
        <v>1767</v>
      </c>
    </row>
    <row r="26" spans="1:4" ht="15.75" customHeight="1">
      <c r="A26" s="655" t="s">
        <v>38</v>
      </c>
      <c r="B26" s="656">
        <f aca="true" t="shared" si="1" ref="B26:B32">C26+D26</f>
        <v>2071</v>
      </c>
      <c r="C26" s="656">
        <v>908</v>
      </c>
      <c r="D26" s="657">
        <v>1163</v>
      </c>
    </row>
    <row r="27" spans="1:4" ht="15.75" customHeight="1">
      <c r="A27" s="655" t="s">
        <v>39</v>
      </c>
      <c r="B27" s="656">
        <f t="shared" si="1"/>
        <v>1994</v>
      </c>
      <c r="C27" s="656">
        <v>970</v>
      </c>
      <c r="D27" s="657">
        <v>1024</v>
      </c>
    </row>
    <row r="28" spans="1:4" ht="15.75" customHeight="1">
      <c r="A28" s="655" t="s">
        <v>40</v>
      </c>
      <c r="B28" s="656">
        <f t="shared" si="1"/>
        <v>1841</v>
      </c>
      <c r="C28" s="656">
        <v>942</v>
      </c>
      <c r="D28" s="657">
        <v>899</v>
      </c>
    </row>
    <row r="29" spans="1:4" ht="15.75" customHeight="1">
      <c r="A29" s="655" t="s">
        <v>41</v>
      </c>
      <c r="B29" s="656">
        <f t="shared" si="1"/>
        <v>1631</v>
      </c>
      <c r="C29" s="656">
        <v>800</v>
      </c>
      <c r="D29" s="657">
        <v>831</v>
      </c>
    </row>
    <row r="30" spans="1:4" ht="15.75" customHeight="1">
      <c r="A30" s="655" t="s">
        <v>42</v>
      </c>
      <c r="B30" s="656">
        <f t="shared" si="1"/>
        <v>1412</v>
      </c>
      <c r="C30" s="656">
        <v>667</v>
      </c>
      <c r="D30" s="657">
        <v>745</v>
      </c>
    </row>
    <row r="31" spans="1:4" ht="15.75" customHeight="1">
      <c r="A31" s="655" t="s">
        <v>110</v>
      </c>
      <c r="B31" s="656">
        <f t="shared" si="1"/>
        <v>1327</v>
      </c>
      <c r="C31" s="656">
        <v>614</v>
      </c>
      <c r="D31" s="657">
        <v>713</v>
      </c>
    </row>
    <row r="32" spans="1:4" ht="15.75" customHeight="1" thickBot="1">
      <c r="A32" s="658" t="s">
        <v>12</v>
      </c>
      <c r="B32" s="659">
        <f t="shared" si="1"/>
        <v>1302</v>
      </c>
      <c r="C32" s="659">
        <v>610</v>
      </c>
      <c r="D32" s="660">
        <v>692</v>
      </c>
    </row>
    <row r="33" spans="1:4" ht="15.75" customHeight="1">
      <c r="A33" s="663"/>
      <c r="B33" s="662"/>
      <c r="C33" s="662"/>
      <c r="D33" s="662"/>
    </row>
    <row r="34" spans="1:7" ht="15.75" customHeight="1" thickBot="1">
      <c r="A34" s="648" t="s">
        <v>984</v>
      </c>
      <c r="G34" s="649" t="s">
        <v>600</v>
      </c>
    </row>
    <row r="35" spans="1:7" ht="15.75" customHeight="1">
      <c r="A35" s="1093" t="s">
        <v>106</v>
      </c>
      <c r="B35" s="1096" t="s">
        <v>98</v>
      </c>
      <c r="C35" s="1099" t="s">
        <v>99</v>
      </c>
      <c r="D35" s="1099"/>
      <c r="E35" s="1099"/>
      <c r="F35" s="1099"/>
      <c r="G35" s="1090" t="s">
        <v>105</v>
      </c>
    </row>
    <row r="36" spans="1:7" ht="15.75" customHeight="1">
      <c r="A36" s="1094"/>
      <c r="B36" s="1097"/>
      <c r="C36" s="1100" t="s">
        <v>100</v>
      </c>
      <c r="D36" s="1088" t="s">
        <v>101</v>
      </c>
      <c r="E36" s="1088"/>
      <c r="F36" s="1088"/>
      <c r="G36" s="1091"/>
    </row>
    <row r="37" spans="1:7" ht="15.75" customHeight="1">
      <c r="A37" s="1095"/>
      <c r="B37" s="1098"/>
      <c r="C37" s="1098"/>
      <c r="D37" s="510" t="s">
        <v>102</v>
      </c>
      <c r="E37" s="510" t="s">
        <v>103</v>
      </c>
      <c r="F37" s="510" t="s">
        <v>104</v>
      </c>
      <c r="G37" s="1092"/>
    </row>
    <row r="38" spans="1:7" ht="15.75" customHeight="1">
      <c r="A38" s="652" t="s">
        <v>111</v>
      </c>
      <c r="B38" s="653">
        <f>C38+D38+G38</f>
        <v>1018</v>
      </c>
      <c r="C38" s="653">
        <v>42</v>
      </c>
      <c r="D38" s="653">
        <f>E38+F38</f>
        <v>872</v>
      </c>
      <c r="E38" s="653">
        <v>313</v>
      </c>
      <c r="F38" s="653">
        <v>559</v>
      </c>
      <c r="G38" s="654">
        <v>104</v>
      </c>
    </row>
    <row r="39" spans="1:7" ht="15.75" customHeight="1">
      <c r="A39" s="655" t="s">
        <v>42</v>
      </c>
      <c r="B39" s="656">
        <f>C39+D39+G39</f>
        <v>994</v>
      </c>
      <c r="C39" s="656">
        <v>30</v>
      </c>
      <c r="D39" s="656">
        <f>E39+F39</f>
        <v>837</v>
      </c>
      <c r="E39" s="656">
        <v>322</v>
      </c>
      <c r="F39" s="656">
        <v>515</v>
      </c>
      <c r="G39" s="657">
        <v>127</v>
      </c>
    </row>
    <row r="40" spans="1:7" ht="15.75" customHeight="1">
      <c r="A40" s="655" t="s">
        <v>110</v>
      </c>
      <c r="B40" s="656">
        <f>C40+D40+G40</f>
        <v>959</v>
      </c>
      <c r="C40" s="656">
        <v>23</v>
      </c>
      <c r="D40" s="656">
        <f>E40+F40</f>
        <v>818</v>
      </c>
      <c r="E40" s="656">
        <v>281</v>
      </c>
      <c r="F40" s="656">
        <v>537</v>
      </c>
      <c r="G40" s="657">
        <v>118</v>
      </c>
    </row>
    <row r="41" spans="1:7" ht="15.75" customHeight="1" thickBot="1">
      <c r="A41" s="658" t="s">
        <v>12</v>
      </c>
      <c r="B41" s="659">
        <f>C41+D41+G41</f>
        <v>933</v>
      </c>
      <c r="C41" s="659">
        <v>31</v>
      </c>
      <c r="D41" s="659">
        <f>E41+F41</f>
        <v>768</v>
      </c>
      <c r="E41" s="659">
        <v>211</v>
      </c>
      <c r="F41" s="659">
        <v>557</v>
      </c>
      <c r="G41" s="660">
        <v>134</v>
      </c>
    </row>
    <row r="42" spans="1:7" ht="15.75" customHeight="1">
      <c r="A42" s="661"/>
      <c r="B42" s="662"/>
      <c r="C42" s="662"/>
      <c r="D42" s="662"/>
      <c r="F42" s="662"/>
      <c r="G42" s="649" t="s">
        <v>468</v>
      </c>
    </row>
    <row r="44" spans="1:11" ht="15.75" customHeight="1" thickBot="1">
      <c r="A44" s="648" t="s">
        <v>985</v>
      </c>
      <c r="K44" s="649" t="s">
        <v>600</v>
      </c>
    </row>
    <row r="45" spans="1:11" ht="15.75" customHeight="1">
      <c r="A45" s="650" t="s">
        <v>106</v>
      </c>
      <c r="B45" s="664" t="s">
        <v>107</v>
      </c>
      <c r="C45" s="665" t="s">
        <v>785</v>
      </c>
      <c r="D45" s="665" t="s">
        <v>786</v>
      </c>
      <c r="E45" s="665" t="s">
        <v>787</v>
      </c>
      <c r="F45" s="665" t="s">
        <v>788</v>
      </c>
      <c r="G45" s="665" t="s">
        <v>789</v>
      </c>
      <c r="H45" s="665" t="s">
        <v>790</v>
      </c>
      <c r="I45" s="665" t="s">
        <v>791</v>
      </c>
      <c r="J45" s="665" t="s">
        <v>792</v>
      </c>
      <c r="K45" s="666" t="s">
        <v>793</v>
      </c>
    </row>
    <row r="46" spans="1:11" ht="15.75" customHeight="1">
      <c r="A46" s="652" t="s">
        <v>38</v>
      </c>
      <c r="B46" s="667">
        <v>1</v>
      </c>
      <c r="C46" s="667">
        <v>85</v>
      </c>
      <c r="D46" s="667">
        <v>108</v>
      </c>
      <c r="E46" s="667">
        <v>204</v>
      </c>
      <c r="F46" s="667">
        <v>203</v>
      </c>
      <c r="G46" s="667">
        <v>199</v>
      </c>
      <c r="H46" s="667">
        <v>201</v>
      </c>
      <c r="I46" s="667">
        <v>145</v>
      </c>
      <c r="J46" s="667">
        <v>138</v>
      </c>
      <c r="K46" s="668">
        <v>5</v>
      </c>
    </row>
    <row r="47" spans="1:11" ht="15.75" customHeight="1">
      <c r="A47" s="655" t="s">
        <v>40</v>
      </c>
      <c r="B47" s="669">
        <v>4</v>
      </c>
      <c r="C47" s="669">
        <v>93</v>
      </c>
      <c r="D47" s="669">
        <v>80</v>
      </c>
      <c r="E47" s="669">
        <v>152</v>
      </c>
      <c r="F47" s="669">
        <v>155</v>
      </c>
      <c r="G47" s="669">
        <v>155</v>
      </c>
      <c r="H47" s="669">
        <v>147</v>
      </c>
      <c r="I47" s="669">
        <v>148</v>
      </c>
      <c r="J47" s="669">
        <v>182</v>
      </c>
      <c r="K47" s="670">
        <v>29</v>
      </c>
    </row>
    <row r="48" spans="1:11" ht="15.75" customHeight="1">
      <c r="A48" s="655" t="s">
        <v>41</v>
      </c>
      <c r="B48" s="669">
        <v>0</v>
      </c>
      <c r="C48" s="669">
        <v>116</v>
      </c>
      <c r="D48" s="669">
        <v>85</v>
      </c>
      <c r="E48" s="669">
        <v>126</v>
      </c>
      <c r="F48" s="669">
        <v>127</v>
      </c>
      <c r="G48" s="669">
        <v>122</v>
      </c>
      <c r="H48" s="669">
        <v>138</v>
      </c>
      <c r="I48" s="669">
        <v>107</v>
      </c>
      <c r="J48" s="669">
        <v>194</v>
      </c>
      <c r="K48" s="670">
        <v>40</v>
      </c>
    </row>
    <row r="49" spans="1:11" ht="15.75" customHeight="1">
      <c r="A49" s="655" t="s">
        <v>42</v>
      </c>
      <c r="B49" s="669">
        <v>6</v>
      </c>
      <c r="C49" s="669">
        <v>127</v>
      </c>
      <c r="D49" s="669">
        <v>76</v>
      </c>
      <c r="E49" s="669">
        <v>126</v>
      </c>
      <c r="F49" s="669">
        <v>117</v>
      </c>
      <c r="G49" s="669">
        <v>105</v>
      </c>
      <c r="H49" s="669">
        <v>94</v>
      </c>
      <c r="I49" s="669">
        <v>97</v>
      </c>
      <c r="J49" s="669">
        <v>184</v>
      </c>
      <c r="K49" s="670">
        <v>62</v>
      </c>
    </row>
    <row r="50" spans="1:11" ht="15.75" customHeight="1">
      <c r="A50" s="655" t="s">
        <v>110</v>
      </c>
      <c r="B50" s="669">
        <v>2</v>
      </c>
      <c r="C50" s="669">
        <v>118</v>
      </c>
      <c r="D50" s="669">
        <v>77</v>
      </c>
      <c r="E50" s="669">
        <v>121</v>
      </c>
      <c r="F50" s="669">
        <v>99</v>
      </c>
      <c r="G50" s="669">
        <v>110</v>
      </c>
      <c r="H50" s="669">
        <v>95</v>
      </c>
      <c r="I50" s="669">
        <v>77</v>
      </c>
      <c r="J50" s="669">
        <v>189</v>
      </c>
      <c r="K50" s="670">
        <v>71</v>
      </c>
    </row>
    <row r="51" spans="1:11" ht="15.75" customHeight="1" thickBot="1">
      <c r="A51" s="658" t="s">
        <v>12</v>
      </c>
      <c r="B51" s="671">
        <v>2</v>
      </c>
      <c r="C51" s="671">
        <v>134</v>
      </c>
      <c r="D51" s="671">
        <v>61</v>
      </c>
      <c r="E51" s="671">
        <v>126</v>
      </c>
      <c r="F51" s="671">
        <v>101</v>
      </c>
      <c r="G51" s="671">
        <v>89</v>
      </c>
      <c r="H51" s="671">
        <v>95</v>
      </c>
      <c r="I51" s="671">
        <v>87</v>
      </c>
      <c r="J51" s="671">
        <v>160</v>
      </c>
      <c r="K51" s="672">
        <v>78</v>
      </c>
    </row>
    <row r="52" ht="15.75" customHeight="1">
      <c r="K52" s="649" t="s">
        <v>468</v>
      </c>
    </row>
    <row r="54" spans="1:9" ht="15.75" customHeight="1" thickBot="1">
      <c r="A54" s="648" t="s">
        <v>986</v>
      </c>
      <c r="I54" s="649" t="s">
        <v>122</v>
      </c>
    </row>
    <row r="55" spans="1:9" ht="15.75" customHeight="1">
      <c r="A55" s="1103" t="s">
        <v>106</v>
      </c>
      <c r="B55" s="1102" t="s">
        <v>120</v>
      </c>
      <c r="C55" s="1084"/>
      <c r="D55" s="1102" t="s">
        <v>121</v>
      </c>
      <c r="E55" s="1084"/>
      <c r="F55" s="1102" t="s">
        <v>115</v>
      </c>
      <c r="G55" s="1084"/>
      <c r="H55" s="1102" t="s">
        <v>116</v>
      </c>
      <c r="I55" s="1089"/>
    </row>
    <row r="56" spans="1:9" ht="15.75" customHeight="1">
      <c r="A56" s="1104"/>
      <c r="B56" s="673" t="s">
        <v>794</v>
      </c>
      <c r="C56" s="674" t="s">
        <v>601</v>
      </c>
      <c r="D56" s="673" t="s">
        <v>794</v>
      </c>
      <c r="E56" s="674" t="s">
        <v>601</v>
      </c>
      <c r="F56" s="673" t="s">
        <v>794</v>
      </c>
      <c r="G56" s="674" t="s">
        <v>601</v>
      </c>
      <c r="H56" s="673" t="s">
        <v>794</v>
      </c>
      <c r="I56" s="675" t="s">
        <v>602</v>
      </c>
    </row>
    <row r="57" spans="1:9" ht="15.75" customHeight="1">
      <c r="A57" s="676" t="s">
        <v>117</v>
      </c>
      <c r="B57" s="677">
        <v>4</v>
      </c>
      <c r="C57" s="678">
        <v>27</v>
      </c>
      <c r="D57" s="677">
        <v>43</v>
      </c>
      <c r="E57" s="678">
        <v>204</v>
      </c>
      <c r="F57" s="677">
        <v>72</v>
      </c>
      <c r="G57" s="678">
        <v>9337</v>
      </c>
      <c r="H57" s="677">
        <v>11</v>
      </c>
      <c r="I57" s="679">
        <v>1965</v>
      </c>
    </row>
    <row r="58" spans="1:9" ht="15.75" customHeight="1">
      <c r="A58" s="655" t="s">
        <v>118</v>
      </c>
      <c r="B58" s="680">
        <v>3</v>
      </c>
      <c r="C58" s="681">
        <v>35</v>
      </c>
      <c r="D58" s="680">
        <v>23</v>
      </c>
      <c r="E58" s="681">
        <v>512</v>
      </c>
      <c r="F58" s="680">
        <v>42</v>
      </c>
      <c r="G58" s="681">
        <v>6590</v>
      </c>
      <c r="H58" s="680">
        <v>4</v>
      </c>
      <c r="I58" s="682">
        <v>5032</v>
      </c>
    </row>
    <row r="59" spans="1:9" ht="15.75" customHeight="1">
      <c r="A59" s="655" t="s">
        <v>114</v>
      </c>
      <c r="B59" s="680">
        <v>2</v>
      </c>
      <c r="C59" s="683" t="s">
        <v>942</v>
      </c>
      <c r="D59" s="680">
        <v>16</v>
      </c>
      <c r="E59" s="681">
        <v>289</v>
      </c>
      <c r="F59" s="680">
        <v>18</v>
      </c>
      <c r="G59" s="681">
        <v>3455</v>
      </c>
      <c r="H59" s="680">
        <v>2</v>
      </c>
      <c r="I59" s="682">
        <v>5500</v>
      </c>
    </row>
    <row r="60" spans="1:9" ht="15.75" customHeight="1">
      <c r="A60" s="655" t="s">
        <v>112</v>
      </c>
      <c r="B60" s="680">
        <v>0</v>
      </c>
      <c r="C60" s="681">
        <v>0</v>
      </c>
      <c r="D60" s="680">
        <v>12</v>
      </c>
      <c r="E60" s="681">
        <v>258</v>
      </c>
      <c r="F60" s="680">
        <v>7</v>
      </c>
      <c r="G60" s="681">
        <v>3353</v>
      </c>
      <c r="H60" s="680">
        <v>2</v>
      </c>
      <c r="I60" s="684" t="s">
        <v>942</v>
      </c>
    </row>
    <row r="61" spans="1:9" ht="15.75" customHeight="1">
      <c r="A61" s="655" t="s">
        <v>113</v>
      </c>
      <c r="B61" s="680">
        <v>0</v>
      </c>
      <c r="C61" s="681">
        <v>0</v>
      </c>
      <c r="D61" s="680">
        <v>9</v>
      </c>
      <c r="E61" s="681">
        <v>173</v>
      </c>
      <c r="F61" s="680">
        <v>7</v>
      </c>
      <c r="G61" s="681">
        <v>2950</v>
      </c>
      <c r="H61" s="685" t="s">
        <v>942</v>
      </c>
      <c r="I61" s="684" t="s">
        <v>942</v>
      </c>
    </row>
    <row r="62" spans="1:9" ht="15.75" customHeight="1" thickBot="1">
      <c r="A62" s="658" t="s">
        <v>119</v>
      </c>
      <c r="B62" s="686">
        <v>0</v>
      </c>
      <c r="C62" s="687">
        <v>0</v>
      </c>
      <c r="D62" s="686">
        <v>7</v>
      </c>
      <c r="E62" s="687">
        <v>202</v>
      </c>
      <c r="F62" s="686">
        <v>5</v>
      </c>
      <c r="G62" s="687">
        <v>3250</v>
      </c>
      <c r="H62" s="686">
        <v>1</v>
      </c>
      <c r="I62" s="688" t="s">
        <v>942</v>
      </c>
    </row>
    <row r="63" ht="15.75" customHeight="1">
      <c r="I63" s="649" t="s">
        <v>468</v>
      </c>
    </row>
    <row r="65" ht="15.75" customHeight="1" thickBot="1">
      <c r="A65" s="648" t="s">
        <v>987</v>
      </c>
    </row>
    <row r="66" spans="1:6" ht="31.5" customHeight="1">
      <c r="A66" s="1103" t="s">
        <v>106</v>
      </c>
      <c r="B66" s="509" t="s">
        <v>123</v>
      </c>
      <c r="C66" s="689" t="s">
        <v>603</v>
      </c>
      <c r="D66" s="509" t="s">
        <v>124</v>
      </c>
      <c r="E66" s="1108" t="s">
        <v>125</v>
      </c>
      <c r="F66" s="1109"/>
    </row>
    <row r="67" spans="1:6" ht="15.75" customHeight="1">
      <c r="A67" s="1107"/>
      <c r="B67" s="510" t="s">
        <v>943</v>
      </c>
      <c r="C67" s="690" t="s">
        <v>944</v>
      </c>
      <c r="D67" s="510" t="s">
        <v>945</v>
      </c>
      <c r="E67" s="1110" t="s">
        <v>128</v>
      </c>
      <c r="F67" s="1101"/>
    </row>
    <row r="68" spans="1:6" ht="15.75" customHeight="1">
      <c r="A68" s="652" t="s">
        <v>38</v>
      </c>
      <c r="B68" s="653">
        <v>1720</v>
      </c>
      <c r="C68" s="667">
        <v>596</v>
      </c>
      <c r="D68" s="653">
        <v>10200</v>
      </c>
      <c r="E68" s="1105">
        <v>148428</v>
      </c>
      <c r="F68" s="1106"/>
    </row>
    <row r="69" spans="1:6" ht="15.75" customHeight="1">
      <c r="A69" s="655" t="s">
        <v>40</v>
      </c>
      <c r="B69" s="656">
        <v>1700</v>
      </c>
      <c r="C69" s="669">
        <v>600</v>
      </c>
      <c r="D69" s="656">
        <v>10200</v>
      </c>
      <c r="E69" s="1113">
        <v>146385</v>
      </c>
      <c r="F69" s="1114"/>
    </row>
    <row r="70" spans="1:6" ht="15.75" customHeight="1">
      <c r="A70" s="655" t="s">
        <v>41</v>
      </c>
      <c r="B70" s="656">
        <v>1620</v>
      </c>
      <c r="C70" s="669">
        <v>580</v>
      </c>
      <c r="D70" s="656">
        <v>9400</v>
      </c>
      <c r="E70" s="1113">
        <v>129811</v>
      </c>
      <c r="F70" s="1114"/>
    </row>
    <row r="71" spans="1:6" ht="15.75" customHeight="1">
      <c r="A71" s="655" t="s">
        <v>126</v>
      </c>
      <c r="B71" s="656">
        <v>1670</v>
      </c>
      <c r="C71" s="669">
        <v>614</v>
      </c>
      <c r="D71" s="656">
        <v>10300</v>
      </c>
      <c r="E71" s="1113">
        <v>128994.5</v>
      </c>
      <c r="F71" s="1114"/>
    </row>
    <row r="72" spans="1:6" ht="15.75" customHeight="1">
      <c r="A72" s="655" t="s">
        <v>42</v>
      </c>
      <c r="B72" s="656">
        <v>1590</v>
      </c>
      <c r="C72" s="669">
        <v>538</v>
      </c>
      <c r="D72" s="656">
        <v>8550</v>
      </c>
      <c r="E72" s="1113">
        <v>107576.5</v>
      </c>
      <c r="F72" s="1114"/>
    </row>
    <row r="73" spans="1:6" ht="15.75" customHeight="1">
      <c r="A73" s="655" t="s">
        <v>127</v>
      </c>
      <c r="B73" s="656">
        <v>1550</v>
      </c>
      <c r="C73" s="669">
        <v>584</v>
      </c>
      <c r="D73" s="656">
        <v>9050</v>
      </c>
      <c r="E73" s="1113">
        <v>121010.5</v>
      </c>
      <c r="F73" s="1114"/>
    </row>
    <row r="74" spans="1:6" ht="15.75" customHeight="1">
      <c r="A74" s="655" t="s">
        <v>110</v>
      </c>
      <c r="B74" s="656">
        <v>1560</v>
      </c>
      <c r="C74" s="669">
        <v>582</v>
      </c>
      <c r="D74" s="656">
        <v>9080</v>
      </c>
      <c r="E74" s="1113">
        <v>116745</v>
      </c>
      <c r="F74" s="1114"/>
    </row>
    <row r="75" spans="1:6" ht="15.75" customHeight="1">
      <c r="A75" s="655" t="s">
        <v>10</v>
      </c>
      <c r="B75" s="656">
        <v>1410</v>
      </c>
      <c r="C75" s="669">
        <v>560</v>
      </c>
      <c r="D75" s="656">
        <v>7900</v>
      </c>
      <c r="E75" s="1113">
        <v>96035.5</v>
      </c>
      <c r="F75" s="1114"/>
    </row>
    <row r="76" spans="1:6" ht="15.75" customHeight="1">
      <c r="A76" s="655" t="s">
        <v>11</v>
      </c>
      <c r="B76" s="656">
        <v>1430</v>
      </c>
      <c r="C76" s="669">
        <v>582</v>
      </c>
      <c r="D76" s="656">
        <v>8320</v>
      </c>
      <c r="E76" s="1113">
        <v>103705.5</v>
      </c>
      <c r="F76" s="1114"/>
    </row>
    <row r="77" spans="1:6" ht="15.75" customHeight="1">
      <c r="A77" s="691" t="s">
        <v>12</v>
      </c>
      <c r="B77" s="692">
        <v>1500</v>
      </c>
      <c r="C77" s="693">
        <v>589</v>
      </c>
      <c r="D77" s="692">
        <v>8840</v>
      </c>
      <c r="E77" s="1115">
        <v>112579.5</v>
      </c>
      <c r="F77" s="1116"/>
    </row>
    <row r="78" spans="1:6" ht="15.75" customHeight="1" thickBot="1">
      <c r="A78" s="694" t="s">
        <v>17</v>
      </c>
      <c r="B78" s="695">
        <v>1450</v>
      </c>
      <c r="C78" s="696">
        <v>592</v>
      </c>
      <c r="D78" s="695">
        <v>8580</v>
      </c>
      <c r="E78" s="1111">
        <v>101767.5</v>
      </c>
      <c r="F78" s="1112"/>
    </row>
    <row r="79" ht="15.75" customHeight="1">
      <c r="F79" s="649" t="s">
        <v>470</v>
      </c>
    </row>
  </sheetData>
  <mergeCells count="25">
    <mergeCell ref="H55:I55"/>
    <mergeCell ref="G35:G37"/>
    <mergeCell ref="A35:A37"/>
    <mergeCell ref="B35:B37"/>
    <mergeCell ref="C35:F35"/>
    <mergeCell ref="C36:C37"/>
    <mergeCell ref="D36:F36"/>
    <mergeCell ref="B55:C55"/>
    <mergeCell ref="D55:E55"/>
    <mergeCell ref="F55:G55"/>
    <mergeCell ref="A55:A56"/>
    <mergeCell ref="E74:F74"/>
    <mergeCell ref="E68:F68"/>
    <mergeCell ref="E69:F69"/>
    <mergeCell ref="A66:A67"/>
    <mergeCell ref="E70:F70"/>
    <mergeCell ref="E66:F66"/>
    <mergeCell ref="E67:F67"/>
    <mergeCell ref="E71:F71"/>
    <mergeCell ref="E72:F72"/>
    <mergeCell ref="E78:F78"/>
    <mergeCell ref="E73:F73"/>
    <mergeCell ref="E77:F77"/>
    <mergeCell ref="E75:F75"/>
    <mergeCell ref="E76:F76"/>
  </mergeCells>
  <printOptions/>
  <pageMargins left="0.5905511811023623" right="0.5905511811023623" top="0.7874015748031497" bottom="0.7874015748031497" header="0.5118110236220472" footer="0.5118110236220472"/>
  <pageSetup horizontalDpi="300" verticalDpi="300" orientation="portrait" paperSize="9" r:id="rId1"/>
  <headerFooter alignWithMargins="0">
    <oddFooter>&amp;C&amp;P</oddFooter>
  </headerFooter>
  <rowBreaks count="1" manualBreakCount="1">
    <brk id="43" max="255" man="1"/>
  </rowBreaks>
</worksheet>
</file>

<file path=xl/worksheets/sheet7.xml><?xml version="1.0" encoding="utf-8"?>
<worksheet xmlns="http://schemas.openxmlformats.org/spreadsheetml/2006/main" xmlns:r="http://schemas.openxmlformats.org/officeDocument/2006/relationships">
  <dimension ref="A1:L72"/>
  <sheetViews>
    <sheetView showGridLines="0" workbookViewId="0" topLeftCell="A1">
      <selection activeCell="J1" sqref="J1"/>
    </sheetView>
  </sheetViews>
  <sheetFormatPr defaultColWidth="8.796875" defaultRowHeight="15.75" customHeight="1"/>
  <cols>
    <col min="1" max="1" width="13.59765625" style="648" customWidth="1"/>
    <col min="2" max="12" width="7.09765625" style="648" customWidth="1"/>
    <col min="13" max="16384" width="9" style="648" customWidth="1"/>
  </cols>
  <sheetData>
    <row r="1" spans="1:9" ht="15.75" customHeight="1" thickBot="1">
      <c r="A1" s="648" t="s">
        <v>993</v>
      </c>
      <c r="I1" s="649" t="s">
        <v>122</v>
      </c>
    </row>
    <row r="2" spans="1:9" ht="15.75" customHeight="1">
      <c r="A2" s="1173" t="s">
        <v>459</v>
      </c>
      <c r="B2" s="1087" t="s">
        <v>795</v>
      </c>
      <c r="C2" s="1082"/>
      <c r="D2" s="1087" t="s">
        <v>796</v>
      </c>
      <c r="E2" s="1082"/>
      <c r="F2" s="1087" t="s">
        <v>764</v>
      </c>
      <c r="G2" s="1082"/>
      <c r="H2" s="1087" t="s">
        <v>766</v>
      </c>
      <c r="I2" s="1083"/>
    </row>
    <row r="3" spans="1:9" ht="27.75" customHeight="1">
      <c r="A3" s="1174"/>
      <c r="B3" s="702" t="s">
        <v>548</v>
      </c>
      <c r="C3" s="702" t="s">
        <v>549</v>
      </c>
      <c r="D3" s="702" t="s">
        <v>548</v>
      </c>
      <c r="E3" s="702" t="s">
        <v>549</v>
      </c>
      <c r="F3" s="702" t="s">
        <v>548</v>
      </c>
      <c r="G3" s="702" t="s">
        <v>549</v>
      </c>
      <c r="H3" s="702" t="s">
        <v>548</v>
      </c>
      <c r="I3" s="724" t="s">
        <v>549</v>
      </c>
    </row>
    <row r="4" spans="1:9" ht="15.75" customHeight="1">
      <c r="A4" s="725" t="s">
        <v>82</v>
      </c>
      <c r="B4" s="697">
        <v>328</v>
      </c>
      <c r="C4" s="697">
        <v>2767</v>
      </c>
      <c r="D4" s="697">
        <v>115</v>
      </c>
      <c r="E4" s="697">
        <v>2209</v>
      </c>
      <c r="F4" s="697">
        <v>210</v>
      </c>
      <c r="G4" s="697">
        <v>1686</v>
      </c>
      <c r="H4" s="697">
        <v>22</v>
      </c>
      <c r="I4" s="726">
        <v>98</v>
      </c>
    </row>
    <row r="5" spans="1:9" ht="15.75" customHeight="1">
      <c r="A5" s="655" t="s">
        <v>72</v>
      </c>
      <c r="B5" s="698">
        <v>319</v>
      </c>
      <c r="C5" s="698">
        <v>2956</v>
      </c>
      <c r="D5" s="698">
        <v>121</v>
      </c>
      <c r="E5" s="698">
        <v>2128</v>
      </c>
      <c r="F5" s="698">
        <v>214</v>
      </c>
      <c r="G5" s="698">
        <v>2209</v>
      </c>
      <c r="H5" s="698">
        <v>16</v>
      </c>
      <c r="I5" s="727">
        <v>60</v>
      </c>
    </row>
    <row r="6" spans="1:9" ht="15.75" customHeight="1">
      <c r="A6" s="655" t="s">
        <v>471</v>
      </c>
      <c r="B6" s="698">
        <v>229</v>
      </c>
      <c r="C6" s="698">
        <v>2572</v>
      </c>
      <c r="D6" s="698">
        <v>95</v>
      </c>
      <c r="E6" s="698">
        <v>2055</v>
      </c>
      <c r="F6" s="698">
        <v>163</v>
      </c>
      <c r="G6" s="698">
        <v>2352</v>
      </c>
      <c r="H6" s="698">
        <v>13</v>
      </c>
      <c r="I6" s="727">
        <v>65</v>
      </c>
    </row>
    <row r="7" spans="1:9" ht="15.75" customHeight="1">
      <c r="A7" s="655" t="s">
        <v>472</v>
      </c>
      <c r="B7" s="698">
        <v>209</v>
      </c>
      <c r="C7" s="698">
        <v>2254</v>
      </c>
      <c r="D7" s="698">
        <v>82</v>
      </c>
      <c r="E7" s="698">
        <v>2131</v>
      </c>
      <c r="F7" s="698">
        <v>149</v>
      </c>
      <c r="G7" s="698">
        <v>2497</v>
      </c>
      <c r="H7" s="698">
        <v>15</v>
      </c>
      <c r="I7" s="727">
        <v>58</v>
      </c>
    </row>
    <row r="8" spans="1:9" ht="15.75" customHeight="1">
      <c r="A8" s="655" t="s">
        <v>473</v>
      </c>
      <c r="B8" s="698">
        <v>207</v>
      </c>
      <c r="C8" s="698">
        <v>2006</v>
      </c>
      <c r="D8" s="698">
        <v>72</v>
      </c>
      <c r="E8" s="698">
        <v>1947</v>
      </c>
      <c r="F8" s="698">
        <v>153</v>
      </c>
      <c r="G8" s="698">
        <v>2444</v>
      </c>
      <c r="H8" s="698">
        <v>16</v>
      </c>
      <c r="I8" s="727">
        <v>61</v>
      </c>
    </row>
    <row r="9" spans="1:9" ht="15.75" customHeight="1" thickBot="1">
      <c r="A9" s="658" t="s">
        <v>75</v>
      </c>
      <c r="B9" s="728">
        <v>152</v>
      </c>
      <c r="C9" s="728">
        <v>1556</v>
      </c>
      <c r="D9" s="728">
        <v>71</v>
      </c>
      <c r="E9" s="728">
        <v>1960</v>
      </c>
      <c r="F9" s="728">
        <v>157</v>
      </c>
      <c r="G9" s="728">
        <v>2648</v>
      </c>
      <c r="H9" s="728">
        <v>7</v>
      </c>
      <c r="I9" s="729">
        <v>67</v>
      </c>
    </row>
    <row r="10" ht="15" customHeight="1" thickBot="1"/>
    <row r="11" spans="1:9" ht="15.75" customHeight="1">
      <c r="A11" s="1173" t="s">
        <v>459</v>
      </c>
      <c r="B11" s="1087" t="s">
        <v>767</v>
      </c>
      <c r="C11" s="1082"/>
      <c r="D11" s="1087" t="s">
        <v>768</v>
      </c>
      <c r="E11" s="1082"/>
      <c r="F11" s="1087" t="s">
        <v>769</v>
      </c>
      <c r="G11" s="1082"/>
      <c r="H11" s="1087" t="s">
        <v>770</v>
      </c>
      <c r="I11" s="1083"/>
    </row>
    <row r="12" spans="1:9" ht="27.75" customHeight="1">
      <c r="A12" s="1174"/>
      <c r="B12" s="702" t="s">
        <v>548</v>
      </c>
      <c r="C12" s="702" t="s">
        <v>549</v>
      </c>
      <c r="D12" s="702" t="s">
        <v>548</v>
      </c>
      <c r="E12" s="702" t="s">
        <v>549</v>
      </c>
      <c r="F12" s="702" t="s">
        <v>548</v>
      </c>
      <c r="G12" s="702" t="s">
        <v>549</v>
      </c>
      <c r="H12" s="702" t="s">
        <v>548</v>
      </c>
      <c r="I12" s="724" t="s">
        <v>549</v>
      </c>
    </row>
    <row r="13" spans="1:9" ht="15.75" customHeight="1">
      <c r="A13" s="725" t="s">
        <v>82</v>
      </c>
      <c r="B13" s="699" t="s">
        <v>797</v>
      </c>
      <c r="C13" s="699" t="s">
        <v>797</v>
      </c>
      <c r="D13" s="697">
        <v>83</v>
      </c>
      <c r="E13" s="697">
        <v>498</v>
      </c>
      <c r="F13" s="697">
        <v>620</v>
      </c>
      <c r="G13" s="697">
        <v>8674</v>
      </c>
      <c r="H13" s="697">
        <v>11</v>
      </c>
      <c r="I13" s="726">
        <v>96</v>
      </c>
    </row>
    <row r="14" spans="1:9" ht="15.75" customHeight="1">
      <c r="A14" s="655" t="s">
        <v>72</v>
      </c>
      <c r="B14" s="507" t="s">
        <v>771</v>
      </c>
      <c r="C14" s="507" t="s">
        <v>771</v>
      </c>
      <c r="D14" s="698">
        <v>22</v>
      </c>
      <c r="E14" s="698">
        <v>127</v>
      </c>
      <c r="F14" s="698">
        <v>681</v>
      </c>
      <c r="G14" s="698">
        <v>14446</v>
      </c>
      <c r="H14" s="698">
        <v>5</v>
      </c>
      <c r="I14" s="727">
        <v>41</v>
      </c>
    </row>
    <row r="15" spans="1:9" ht="15.75" customHeight="1">
      <c r="A15" s="655" t="s">
        <v>471</v>
      </c>
      <c r="B15" s="507" t="s">
        <v>772</v>
      </c>
      <c r="C15" s="507" t="s">
        <v>772</v>
      </c>
      <c r="D15" s="698">
        <v>33</v>
      </c>
      <c r="E15" s="698">
        <v>256</v>
      </c>
      <c r="F15" s="698">
        <v>567</v>
      </c>
      <c r="G15" s="698">
        <v>13431</v>
      </c>
      <c r="H15" s="698">
        <v>9</v>
      </c>
      <c r="I15" s="727">
        <v>151</v>
      </c>
    </row>
    <row r="16" spans="1:9" ht="15.75" customHeight="1">
      <c r="A16" s="655" t="s">
        <v>472</v>
      </c>
      <c r="B16" s="698">
        <v>27</v>
      </c>
      <c r="C16" s="698">
        <v>316</v>
      </c>
      <c r="D16" s="698">
        <v>51</v>
      </c>
      <c r="E16" s="698">
        <v>565</v>
      </c>
      <c r="F16" s="698">
        <v>548</v>
      </c>
      <c r="G16" s="698">
        <v>14115</v>
      </c>
      <c r="H16" s="698">
        <v>12</v>
      </c>
      <c r="I16" s="727">
        <v>101</v>
      </c>
    </row>
    <row r="17" spans="1:9" ht="15.75" customHeight="1">
      <c r="A17" s="655" t="s">
        <v>473</v>
      </c>
      <c r="B17" s="698">
        <v>71</v>
      </c>
      <c r="C17" s="698">
        <v>718</v>
      </c>
      <c r="D17" s="698">
        <v>58</v>
      </c>
      <c r="E17" s="698">
        <v>728</v>
      </c>
      <c r="F17" s="698">
        <v>529</v>
      </c>
      <c r="G17" s="698">
        <v>14626</v>
      </c>
      <c r="H17" s="507" t="s">
        <v>772</v>
      </c>
      <c r="I17" s="730" t="s">
        <v>772</v>
      </c>
    </row>
    <row r="18" spans="1:9" ht="15.75" customHeight="1" thickBot="1">
      <c r="A18" s="658" t="s">
        <v>75</v>
      </c>
      <c r="B18" s="728">
        <v>46</v>
      </c>
      <c r="C18" s="728">
        <v>597</v>
      </c>
      <c r="D18" s="728">
        <v>58</v>
      </c>
      <c r="E18" s="728">
        <v>710</v>
      </c>
      <c r="F18" s="728">
        <v>509</v>
      </c>
      <c r="G18" s="728">
        <v>14915</v>
      </c>
      <c r="H18" s="728">
        <v>6</v>
      </c>
      <c r="I18" s="729">
        <v>70</v>
      </c>
    </row>
    <row r="19" spans="1:9" ht="15.75" customHeight="1">
      <c r="A19" s="663"/>
      <c r="B19" s="700"/>
      <c r="C19" s="700"/>
      <c r="D19" s="700"/>
      <c r="E19" s="700"/>
      <c r="G19" s="700"/>
      <c r="H19" s="700"/>
      <c r="I19" s="649" t="s">
        <v>468</v>
      </c>
    </row>
    <row r="20" spans="1:9" ht="15.75" customHeight="1">
      <c r="A20" s="663"/>
      <c r="B20" s="700"/>
      <c r="C20" s="700"/>
      <c r="D20" s="700"/>
      <c r="E20" s="700"/>
      <c r="G20" s="700"/>
      <c r="H20" s="700"/>
      <c r="I20" s="649"/>
    </row>
    <row r="21" spans="1:11" ht="15.75" customHeight="1" thickBot="1">
      <c r="A21" s="648" t="s">
        <v>994</v>
      </c>
      <c r="K21" s="649" t="s">
        <v>778</v>
      </c>
    </row>
    <row r="22" spans="1:11" ht="15.75" customHeight="1">
      <c r="A22" s="1173" t="s">
        <v>606</v>
      </c>
      <c r="B22" s="1175" t="s">
        <v>406</v>
      </c>
      <c r="C22" s="1102" t="s">
        <v>604</v>
      </c>
      <c r="D22" s="1177"/>
      <c r="E22" s="1177"/>
      <c r="F22" s="1177"/>
      <c r="G22" s="1177"/>
      <c r="H22" s="1177"/>
      <c r="I22" s="1177"/>
      <c r="J22" s="1084"/>
      <c r="K22" s="1178" t="s">
        <v>612</v>
      </c>
    </row>
    <row r="23" spans="1:11" ht="34.5" customHeight="1">
      <c r="A23" s="1174"/>
      <c r="B23" s="1176"/>
      <c r="C23" s="512" t="s">
        <v>776</v>
      </c>
      <c r="D23" s="702" t="s">
        <v>405</v>
      </c>
      <c r="E23" s="512" t="s">
        <v>777</v>
      </c>
      <c r="F23" s="512" t="s">
        <v>615</v>
      </c>
      <c r="G23" s="512" t="s">
        <v>614</v>
      </c>
      <c r="H23" s="512" t="s">
        <v>613</v>
      </c>
      <c r="I23" s="703" t="s">
        <v>407</v>
      </c>
      <c r="J23" s="701" t="s">
        <v>408</v>
      </c>
      <c r="K23" s="1179"/>
    </row>
    <row r="24" spans="1:11" ht="15.75" customHeight="1">
      <c r="A24" s="725" t="s">
        <v>82</v>
      </c>
      <c r="B24" s="697">
        <v>4480</v>
      </c>
      <c r="C24" s="697">
        <v>2742</v>
      </c>
      <c r="D24" s="697">
        <v>10</v>
      </c>
      <c r="E24" s="697">
        <v>22</v>
      </c>
      <c r="F24" s="697">
        <v>229</v>
      </c>
      <c r="G24" s="697">
        <v>435</v>
      </c>
      <c r="H24" s="697">
        <v>11</v>
      </c>
      <c r="I24" s="697">
        <v>88</v>
      </c>
      <c r="J24" s="704">
        <v>51</v>
      </c>
      <c r="K24" s="731" t="s">
        <v>771</v>
      </c>
    </row>
    <row r="25" spans="1:11" ht="15.75" customHeight="1">
      <c r="A25" s="655" t="s">
        <v>72</v>
      </c>
      <c r="B25" s="698">
        <v>5777</v>
      </c>
      <c r="C25" s="698">
        <v>3564</v>
      </c>
      <c r="D25" s="698">
        <v>35</v>
      </c>
      <c r="E25" s="698">
        <v>18</v>
      </c>
      <c r="F25" s="698">
        <v>423</v>
      </c>
      <c r="G25" s="698">
        <v>528</v>
      </c>
      <c r="H25" s="698">
        <v>23</v>
      </c>
      <c r="I25" s="698">
        <v>140</v>
      </c>
      <c r="J25" s="669">
        <v>42</v>
      </c>
      <c r="K25" s="732">
        <v>2</v>
      </c>
    </row>
    <row r="26" spans="1:11" ht="15.75" customHeight="1">
      <c r="A26" s="655" t="s">
        <v>471</v>
      </c>
      <c r="B26" s="698">
        <v>5010</v>
      </c>
      <c r="C26" s="698">
        <v>3079</v>
      </c>
      <c r="D26" s="698">
        <v>35</v>
      </c>
      <c r="E26" s="698">
        <v>17</v>
      </c>
      <c r="F26" s="698">
        <v>553</v>
      </c>
      <c r="G26" s="698">
        <v>527</v>
      </c>
      <c r="H26" s="698">
        <v>21</v>
      </c>
      <c r="I26" s="698">
        <v>92</v>
      </c>
      <c r="J26" s="669">
        <v>40</v>
      </c>
      <c r="K26" s="733" t="s">
        <v>799</v>
      </c>
    </row>
    <row r="27" spans="1:11" ht="15.75" customHeight="1">
      <c r="A27" s="655" t="s">
        <v>476</v>
      </c>
      <c r="B27" s="698">
        <v>4350</v>
      </c>
      <c r="C27" s="698">
        <v>2670</v>
      </c>
      <c r="D27" s="698">
        <v>20</v>
      </c>
      <c r="E27" s="698">
        <v>10</v>
      </c>
      <c r="F27" s="698">
        <v>520</v>
      </c>
      <c r="G27" s="698">
        <v>650</v>
      </c>
      <c r="H27" s="698">
        <v>40</v>
      </c>
      <c r="I27" s="698">
        <v>60</v>
      </c>
      <c r="J27" s="669">
        <v>50</v>
      </c>
      <c r="K27" s="734" t="s">
        <v>772</v>
      </c>
    </row>
    <row r="28" spans="1:11" ht="15.75" customHeight="1">
      <c r="A28" s="655" t="s">
        <v>473</v>
      </c>
      <c r="B28" s="698">
        <v>4120</v>
      </c>
      <c r="C28" s="698">
        <v>2460</v>
      </c>
      <c r="D28" s="698">
        <v>20</v>
      </c>
      <c r="E28" s="698">
        <v>10</v>
      </c>
      <c r="F28" s="698">
        <v>570</v>
      </c>
      <c r="G28" s="698">
        <v>580</v>
      </c>
      <c r="H28" s="698">
        <v>30</v>
      </c>
      <c r="I28" s="698">
        <v>50</v>
      </c>
      <c r="J28" s="669">
        <v>50</v>
      </c>
      <c r="K28" s="734" t="s">
        <v>772</v>
      </c>
    </row>
    <row r="29" spans="1:11" ht="15.75" customHeight="1">
      <c r="A29" s="725" t="s">
        <v>774</v>
      </c>
      <c r="B29" s="697">
        <v>3870</v>
      </c>
      <c r="C29" s="697">
        <v>2120</v>
      </c>
      <c r="D29" s="697">
        <v>20</v>
      </c>
      <c r="E29" s="697">
        <v>10</v>
      </c>
      <c r="F29" s="697">
        <v>590</v>
      </c>
      <c r="G29" s="697">
        <v>680</v>
      </c>
      <c r="H29" s="697">
        <v>40</v>
      </c>
      <c r="I29" s="697">
        <v>50</v>
      </c>
      <c r="J29" s="669">
        <v>50</v>
      </c>
      <c r="K29" s="734" t="s">
        <v>772</v>
      </c>
    </row>
    <row r="30" spans="1:11" ht="15.75" customHeight="1">
      <c r="A30" s="655" t="s">
        <v>775</v>
      </c>
      <c r="B30" s="698">
        <v>3760</v>
      </c>
      <c r="C30" s="698">
        <v>2040</v>
      </c>
      <c r="D30" s="698">
        <v>30</v>
      </c>
      <c r="E30" s="698">
        <v>10</v>
      </c>
      <c r="F30" s="698">
        <v>550</v>
      </c>
      <c r="G30" s="698">
        <v>640</v>
      </c>
      <c r="H30" s="698">
        <v>50</v>
      </c>
      <c r="I30" s="698">
        <v>50</v>
      </c>
      <c r="J30" s="698">
        <v>60</v>
      </c>
      <c r="K30" s="735" t="s">
        <v>772</v>
      </c>
    </row>
    <row r="31" spans="1:11" ht="15.75" customHeight="1">
      <c r="A31" s="725" t="s">
        <v>75</v>
      </c>
      <c r="B31" s="697">
        <v>3720</v>
      </c>
      <c r="C31" s="697">
        <v>2100</v>
      </c>
      <c r="D31" s="697">
        <v>20</v>
      </c>
      <c r="E31" s="697">
        <v>10</v>
      </c>
      <c r="F31" s="697">
        <v>530</v>
      </c>
      <c r="G31" s="697">
        <v>600</v>
      </c>
      <c r="H31" s="697">
        <v>50</v>
      </c>
      <c r="I31" s="697">
        <v>40</v>
      </c>
      <c r="J31" s="705">
        <v>60</v>
      </c>
      <c r="K31" s="736" t="s">
        <v>772</v>
      </c>
    </row>
    <row r="32" spans="1:11" ht="15.75" customHeight="1" thickBot="1">
      <c r="A32" s="694" t="s">
        <v>849</v>
      </c>
      <c r="B32" s="737">
        <v>3610</v>
      </c>
      <c r="C32" s="737">
        <v>2030</v>
      </c>
      <c r="D32" s="737">
        <v>20</v>
      </c>
      <c r="E32" s="737">
        <v>10</v>
      </c>
      <c r="F32" s="737">
        <v>510</v>
      </c>
      <c r="G32" s="737">
        <v>580</v>
      </c>
      <c r="H32" s="737">
        <v>40</v>
      </c>
      <c r="I32" s="737">
        <v>50</v>
      </c>
      <c r="J32" s="737">
        <v>60</v>
      </c>
      <c r="K32" s="738" t="s">
        <v>772</v>
      </c>
    </row>
    <row r="33" spans="1:11" ht="15.75" customHeight="1">
      <c r="A33" s="661"/>
      <c r="B33" s="700"/>
      <c r="C33" s="700"/>
      <c r="D33" s="700"/>
      <c r="E33" s="700"/>
      <c r="F33" s="700"/>
      <c r="G33" s="700"/>
      <c r="H33" s="700"/>
      <c r="I33" s="700"/>
      <c r="J33" s="700"/>
      <c r="K33" s="706"/>
    </row>
    <row r="34" ht="12" customHeight="1" thickBot="1"/>
    <row r="35" spans="1:12" ht="15.75" customHeight="1">
      <c r="A35" s="1173" t="s">
        <v>606</v>
      </c>
      <c r="B35" s="1180" t="s">
        <v>605</v>
      </c>
      <c r="C35" s="1181"/>
      <c r="D35" s="1182"/>
      <c r="E35" s="1102" t="s">
        <v>781</v>
      </c>
      <c r="F35" s="1084"/>
      <c r="G35" s="1102" t="s">
        <v>608</v>
      </c>
      <c r="H35" s="1084"/>
      <c r="I35" s="1102" t="s">
        <v>610</v>
      </c>
      <c r="J35" s="1084"/>
      <c r="K35" s="1183" t="s">
        <v>611</v>
      </c>
      <c r="L35" s="1184"/>
    </row>
    <row r="36" spans="1:12" ht="34.5" customHeight="1">
      <c r="A36" s="1174"/>
      <c r="B36" s="702" t="s">
        <v>779</v>
      </c>
      <c r="C36" s="512" t="s">
        <v>115</v>
      </c>
      <c r="D36" s="702" t="s">
        <v>780</v>
      </c>
      <c r="E36" s="512" t="s">
        <v>798</v>
      </c>
      <c r="F36" s="512" t="s">
        <v>607</v>
      </c>
      <c r="G36" s="707" t="s">
        <v>406</v>
      </c>
      <c r="H36" s="707" t="s">
        <v>409</v>
      </c>
      <c r="I36" s="707" t="s">
        <v>406</v>
      </c>
      <c r="J36" s="707" t="s">
        <v>409</v>
      </c>
      <c r="K36" s="707" t="s">
        <v>406</v>
      </c>
      <c r="L36" s="739" t="s">
        <v>409</v>
      </c>
    </row>
    <row r="37" spans="1:12" ht="12" customHeight="1">
      <c r="A37" s="740"/>
      <c r="B37" s="709"/>
      <c r="C37" s="708"/>
      <c r="D37" s="709"/>
      <c r="E37" s="710" t="s">
        <v>800</v>
      </c>
      <c r="F37" s="710"/>
      <c r="G37" s="711" t="s">
        <v>801</v>
      </c>
      <c r="H37" s="711" t="s">
        <v>801</v>
      </c>
      <c r="I37" s="712" t="s">
        <v>801</v>
      </c>
      <c r="J37" s="713" t="s">
        <v>801</v>
      </c>
      <c r="K37" s="712" t="s">
        <v>801</v>
      </c>
      <c r="L37" s="741" t="s">
        <v>801</v>
      </c>
    </row>
    <row r="38" spans="1:12" ht="15.75" customHeight="1">
      <c r="A38" s="725" t="s">
        <v>82</v>
      </c>
      <c r="B38" s="697">
        <v>94</v>
      </c>
      <c r="C38" s="697">
        <v>750</v>
      </c>
      <c r="D38" s="697">
        <v>48</v>
      </c>
      <c r="E38" s="714">
        <v>62.5</v>
      </c>
      <c r="F38" s="697">
        <v>2800</v>
      </c>
      <c r="G38" s="697">
        <v>3476</v>
      </c>
      <c r="H38" s="697">
        <v>2172</v>
      </c>
      <c r="I38" s="697">
        <v>197</v>
      </c>
      <c r="J38" s="667">
        <v>123</v>
      </c>
      <c r="K38" s="715">
        <v>3371</v>
      </c>
      <c r="L38" s="742">
        <v>2107</v>
      </c>
    </row>
    <row r="39" spans="1:12" ht="15.75" customHeight="1">
      <c r="A39" s="655" t="s">
        <v>72</v>
      </c>
      <c r="B39" s="698">
        <v>168</v>
      </c>
      <c r="C39" s="698">
        <v>747</v>
      </c>
      <c r="D39" s="698">
        <v>87</v>
      </c>
      <c r="E39" s="716">
        <v>44.8</v>
      </c>
      <c r="F39" s="698">
        <v>2590</v>
      </c>
      <c r="G39" s="698">
        <v>5045</v>
      </c>
      <c r="H39" s="698">
        <v>2262</v>
      </c>
      <c r="I39" s="698">
        <v>247</v>
      </c>
      <c r="J39" s="669">
        <v>111</v>
      </c>
      <c r="K39" s="717">
        <v>3778</v>
      </c>
      <c r="L39" s="743">
        <v>1694</v>
      </c>
    </row>
    <row r="40" spans="1:12" ht="15.75" customHeight="1">
      <c r="A40" s="655" t="s">
        <v>471</v>
      </c>
      <c r="B40" s="698">
        <v>102</v>
      </c>
      <c r="C40" s="698">
        <v>497</v>
      </c>
      <c r="D40" s="698">
        <v>36</v>
      </c>
      <c r="E40" s="716">
        <v>44.3</v>
      </c>
      <c r="F40" s="698">
        <v>2218</v>
      </c>
      <c r="G40" s="698">
        <v>4749</v>
      </c>
      <c r="H40" s="698">
        <v>2102</v>
      </c>
      <c r="I40" s="698">
        <v>214</v>
      </c>
      <c r="J40" s="669">
        <v>95</v>
      </c>
      <c r="K40" s="718">
        <v>3573</v>
      </c>
      <c r="L40" s="743">
        <v>1582</v>
      </c>
    </row>
    <row r="41" spans="1:12" ht="15.75" customHeight="1">
      <c r="A41" s="655" t="s">
        <v>476</v>
      </c>
      <c r="B41" s="698">
        <v>70</v>
      </c>
      <c r="C41" s="698">
        <v>230</v>
      </c>
      <c r="D41" s="698">
        <v>10</v>
      </c>
      <c r="E41" s="716">
        <v>48.7</v>
      </c>
      <c r="F41" s="698">
        <v>2120</v>
      </c>
      <c r="G41" s="698">
        <v>4376</v>
      </c>
      <c r="H41" s="698">
        <v>2135</v>
      </c>
      <c r="I41" s="698">
        <v>188</v>
      </c>
      <c r="J41" s="669">
        <v>92</v>
      </c>
      <c r="K41" s="717">
        <v>3601</v>
      </c>
      <c r="L41" s="743">
        <v>1757</v>
      </c>
    </row>
    <row r="42" spans="1:12" ht="15.75" customHeight="1">
      <c r="A42" s="655" t="s">
        <v>473</v>
      </c>
      <c r="B42" s="698">
        <v>60</v>
      </c>
      <c r="C42" s="698">
        <v>270</v>
      </c>
      <c r="D42" s="698">
        <v>10</v>
      </c>
      <c r="E42" s="716">
        <v>42.7</v>
      </c>
      <c r="F42" s="698">
        <v>1760</v>
      </c>
      <c r="G42" s="698">
        <v>4148</v>
      </c>
      <c r="H42" s="698">
        <v>1769</v>
      </c>
      <c r="I42" s="698">
        <v>179</v>
      </c>
      <c r="J42" s="669">
        <v>76</v>
      </c>
      <c r="K42" s="717">
        <v>3413</v>
      </c>
      <c r="L42" s="743">
        <v>1455</v>
      </c>
    </row>
    <row r="43" spans="1:12" ht="15.75" customHeight="1">
      <c r="A43" s="725" t="s">
        <v>774</v>
      </c>
      <c r="B43" s="697">
        <v>40</v>
      </c>
      <c r="C43" s="697">
        <v>260</v>
      </c>
      <c r="D43" s="697">
        <v>10</v>
      </c>
      <c r="E43" s="714">
        <v>41.9</v>
      </c>
      <c r="F43" s="697">
        <v>1620</v>
      </c>
      <c r="G43" s="697">
        <v>3897</v>
      </c>
      <c r="H43" s="697">
        <v>1627</v>
      </c>
      <c r="I43" s="697">
        <v>169</v>
      </c>
      <c r="J43" s="669">
        <v>70</v>
      </c>
      <c r="K43" s="717">
        <v>3207</v>
      </c>
      <c r="L43" s="743">
        <v>1339</v>
      </c>
    </row>
    <row r="44" spans="1:12" ht="15.75" customHeight="1">
      <c r="A44" s="655" t="s">
        <v>775</v>
      </c>
      <c r="B44" s="698">
        <v>50</v>
      </c>
      <c r="C44" s="698">
        <v>290</v>
      </c>
      <c r="D44" s="698">
        <v>10</v>
      </c>
      <c r="E44" s="716">
        <v>38.3</v>
      </c>
      <c r="F44" s="698">
        <v>1440</v>
      </c>
      <c r="G44" s="698">
        <v>3786</v>
      </c>
      <c r="H44" s="698">
        <v>1453</v>
      </c>
      <c r="I44" s="698">
        <v>164</v>
      </c>
      <c r="J44" s="698">
        <v>63</v>
      </c>
      <c r="K44" s="717">
        <v>3115</v>
      </c>
      <c r="L44" s="743">
        <v>1195</v>
      </c>
    </row>
    <row r="45" spans="1:12" ht="15.75" customHeight="1">
      <c r="A45" s="725" t="s">
        <v>75</v>
      </c>
      <c r="B45" s="697">
        <v>50</v>
      </c>
      <c r="C45" s="697">
        <v>240</v>
      </c>
      <c r="D45" s="697">
        <v>10</v>
      </c>
      <c r="E45" s="714">
        <v>34.8</v>
      </c>
      <c r="F45" s="697">
        <v>1310</v>
      </c>
      <c r="G45" s="697">
        <v>3982</v>
      </c>
      <c r="H45" s="697">
        <v>1400</v>
      </c>
      <c r="I45" s="697">
        <v>162</v>
      </c>
      <c r="J45" s="705">
        <v>57</v>
      </c>
      <c r="K45" s="719">
        <v>3424</v>
      </c>
      <c r="L45" s="744">
        <v>1204</v>
      </c>
    </row>
    <row r="46" spans="1:12" ht="15.75" customHeight="1" thickBot="1">
      <c r="A46" s="694" t="s">
        <v>849</v>
      </c>
      <c r="B46" s="737">
        <v>50</v>
      </c>
      <c r="C46" s="737">
        <v>270</v>
      </c>
      <c r="D46" s="745" t="s">
        <v>772</v>
      </c>
      <c r="E46" s="746">
        <v>36.8</v>
      </c>
      <c r="F46" s="737">
        <v>1330</v>
      </c>
      <c r="G46" s="737">
        <v>3874</v>
      </c>
      <c r="H46" s="737">
        <v>1423</v>
      </c>
      <c r="I46" s="737">
        <v>159</v>
      </c>
      <c r="J46" s="737">
        <v>58</v>
      </c>
      <c r="K46" s="747">
        <v>3331</v>
      </c>
      <c r="L46" s="748">
        <v>1224</v>
      </c>
    </row>
    <row r="47" ht="15.75" customHeight="1">
      <c r="L47" s="720" t="s">
        <v>616</v>
      </c>
    </row>
    <row r="49" spans="1:12" ht="15.75" customHeight="1" thickBot="1">
      <c r="A49" s="648" t="s">
        <v>995</v>
      </c>
      <c r="D49" s="720" t="s">
        <v>804</v>
      </c>
      <c r="F49" s="648" t="s">
        <v>996</v>
      </c>
      <c r="L49" s="720" t="s">
        <v>804</v>
      </c>
    </row>
    <row r="50" spans="1:12" ht="27.75" customHeight="1">
      <c r="A50" s="650" t="s">
        <v>459</v>
      </c>
      <c r="B50" s="749" t="s">
        <v>550</v>
      </c>
      <c r="C50" s="749" t="s">
        <v>551</v>
      </c>
      <c r="D50" s="750" t="s">
        <v>552</v>
      </c>
      <c r="F50" s="1173" t="s">
        <v>459</v>
      </c>
      <c r="G50" s="1099"/>
      <c r="H50" s="749" t="s">
        <v>553</v>
      </c>
      <c r="I50" s="1185" t="s">
        <v>554</v>
      </c>
      <c r="J50" s="1099"/>
      <c r="K50" s="1185" t="s">
        <v>555</v>
      </c>
      <c r="L50" s="1186"/>
    </row>
    <row r="51" spans="1:12" ht="15.75" customHeight="1">
      <c r="A51" s="652" t="s">
        <v>474</v>
      </c>
      <c r="B51" s="667">
        <v>582</v>
      </c>
      <c r="C51" s="667">
        <v>422</v>
      </c>
      <c r="D51" s="668">
        <v>160</v>
      </c>
      <c r="F51" s="1170" t="s">
        <v>474</v>
      </c>
      <c r="G51" s="1171"/>
      <c r="H51" s="667">
        <v>520</v>
      </c>
      <c r="I51" s="1171">
        <v>148</v>
      </c>
      <c r="J51" s="1171"/>
      <c r="K51" s="1171">
        <v>372</v>
      </c>
      <c r="L51" s="1198"/>
    </row>
    <row r="52" spans="1:12" ht="15.75" customHeight="1">
      <c r="A52" s="655" t="s">
        <v>475</v>
      </c>
      <c r="B52" s="669">
        <v>442</v>
      </c>
      <c r="C52" s="669">
        <v>336</v>
      </c>
      <c r="D52" s="670">
        <v>106</v>
      </c>
      <c r="F52" s="1190" t="s">
        <v>475</v>
      </c>
      <c r="G52" s="1172"/>
      <c r="H52" s="669">
        <v>526</v>
      </c>
      <c r="I52" s="1172">
        <v>126</v>
      </c>
      <c r="J52" s="1172"/>
      <c r="K52" s="1172">
        <v>400</v>
      </c>
      <c r="L52" s="1196"/>
    </row>
    <row r="53" spans="1:12" ht="15.75" customHeight="1">
      <c r="A53" s="655" t="s">
        <v>472</v>
      </c>
      <c r="B53" s="669">
        <v>401</v>
      </c>
      <c r="C53" s="669">
        <v>304</v>
      </c>
      <c r="D53" s="670">
        <v>97</v>
      </c>
      <c r="F53" s="1190" t="s">
        <v>472</v>
      </c>
      <c r="G53" s="1172"/>
      <c r="H53" s="669">
        <v>549</v>
      </c>
      <c r="I53" s="1172">
        <v>114</v>
      </c>
      <c r="J53" s="1172"/>
      <c r="K53" s="1172">
        <v>435</v>
      </c>
      <c r="L53" s="1196"/>
    </row>
    <row r="54" spans="1:12" ht="15.75" customHeight="1">
      <c r="A54" s="655" t="s">
        <v>476</v>
      </c>
      <c r="B54" s="669">
        <v>358</v>
      </c>
      <c r="C54" s="669">
        <v>260</v>
      </c>
      <c r="D54" s="670">
        <v>98</v>
      </c>
      <c r="F54" s="1190" t="s">
        <v>476</v>
      </c>
      <c r="G54" s="1172"/>
      <c r="H54" s="669">
        <v>556</v>
      </c>
      <c r="I54" s="1172">
        <v>129</v>
      </c>
      <c r="J54" s="1172"/>
      <c r="K54" s="1172">
        <v>427</v>
      </c>
      <c r="L54" s="1196"/>
    </row>
    <row r="55" spans="1:12" ht="15.75" customHeight="1">
      <c r="A55" s="655" t="s">
        <v>473</v>
      </c>
      <c r="B55" s="669">
        <v>333</v>
      </c>
      <c r="C55" s="669">
        <v>254</v>
      </c>
      <c r="D55" s="670">
        <v>79</v>
      </c>
      <c r="F55" s="1190" t="s">
        <v>473</v>
      </c>
      <c r="G55" s="1172"/>
      <c r="H55" s="669">
        <v>558</v>
      </c>
      <c r="I55" s="1172">
        <v>144</v>
      </c>
      <c r="J55" s="1172"/>
      <c r="K55" s="1172">
        <v>414</v>
      </c>
      <c r="L55" s="1196"/>
    </row>
    <row r="56" spans="1:12" ht="15.75" customHeight="1">
      <c r="A56" s="655" t="s">
        <v>774</v>
      </c>
      <c r="B56" s="669">
        <v>302</v>
      </c>
      <c r="C56" s="669">
        <v>228</v>
      </c>
      <c r="D56" s="670">
        <v>74</v>
      </c>
      <c r="F56" s="1190" t="s">
        <v>774</v>
      </c>
      <c r="G56" s="1172"/>
      <c r="H56" s="669">
        <v>562</v>
      </c>
      <c r="I56" s="1172">
        <v>160</v>
      </c>
      <c r="J56" s="1172"/>
      <c r="K56" s="1172">
        <v>402</v>
      </c>
      <c r="L56" s="1196"/>
    </row>
    <row r="57" spans="1:12" ht="15.75" customHeight="1">
      <c r="A57" s="655" t="s">
        <v>775</v>
      </c>
      <c r="B57" s="669">
        <v>303</v>
      </c>
      <c r="C57" s="669">
        <v>244</v>
      </c>
      <c r="D57" s="670">
        <v>59</v>
      </c>
      <c r="F57" s="1190" t="s">
        <v>775</v>
      </c>
      <c r="G57" s="1172"/>
      <c r="H57" s="669">
        <v>562</v>
      </c>
      <c r="I57" s="1172">
        <v>103</v>
      </c>
      <c r="J57" s="1172"/>
      <c r="K57" s="1172">
        <v>459</v>
      </c>
      <c r="L57" s="1196"/>
    </row>
    <row r="58" spans="1:12" ht="15.75" customHeight="1">
      <c r="A58" s="691" t="s">
        <v>75</v>
      </c>
      <c r="B58" s="693">
        <v>281</v>
      </c>
      <c r="C58" s="693">
        <v>222</v>
      </c>
      <c r="D58" s="751">
        <v>59</v>
      </c>
      <c r="F58" s="1193" t="s">
        <v>75</v>
      </c>
      <c r="G58" s="1194"/>
      <c r="H58" s="722">
        <v>583</v>
      </c>
      <c r="I58" s="1194">
        <v>117</v>
      </c>
      <c r="J58" s="1194"/>
      <c r="K58" s="1194">
        <v>466</v>
      </c>
      <c r="L58" s="1197"/>
    </row>
    <row r="59" spans="1:12" ht="15.75" customHeight="1" thickBot="1">
      <c r="A59" s="694" t="s">
        <v>849</v>
      </c>
      <c r="B59" s="696">
        <v>153</v>
      </c>
      <c r="C59" s="696">
        <v>0</v>
      </c>
      <c r="D59" s="752">
        <v>153</v>
      </c>
      <c r="F59" s="1191" t="s">
        <v>849</v>
      </c>
      <c r="G59" s="1192"/>
      <c r="H59" s="696">
        <v>592</v>
      </c>
      <c r="I59" s="1192">
        <v>161</v>
      </c>
      <c r="J59" s="1192"/>
      <c r="K59" s="1192">
        <v>431</v>
      </c>
      <c r="L59" s="1195"/>
    </row>
    <row r="60" spans="1:12" ht="15.75" customHeight="1">
      <c r="A60" s="723"/>
      <c r="D60" s="649" t="s">
        <v>617</v>
      </c>
      <c r="L60" s="649" t="s">
        <v>617</v>
      </c>
    </row>
    <row r="61" spans="1:7" ht="15.75" customHeight="1" thickBot="1">
      <c r="A61" s="648" t="s">
        <v>997</v>
      </c>
      <c r="G61" s="720" t="s">
        <v>804</v>
      </c>
    </row>
    <row r="62" spans="1:7" ht="27.75" customHeight="1">
      <c r="A62" s="650" t="s">
        <v>459</v>
      </c>
      <c r="B62" s="1180" t="s">
        <v>556</v>
      </c>
      <c r="C62" s="1177"/>
      <c r="D62" s="1180" t="s">
        <v>557</v>
      </c>
      <c r="E62" s="1084"/>
      <c r="F62" s="1181" t="s">
        <v>558</v>
      </c>
      <c r="G62" s="1089"/>
    </row>
    <row r="63" spans="1:7" ht="15.75" customHeight="1">
      <c r="A63" s="652" t="s">
        <v>802</v>
      </c>
      <c r="B63" s="1187">
        <v>2614</v>
      </c>
      <c r="C63" s="1187"/>
      <c r="D63" s="1187">
        <v>3343</v>
      </c>
      <c r="E63" s="1187"/>
      <c r="F63" s="1187">
        <v>787</v>
      </c>
      <c r="G63" s="1201"/>
    </row>
    <row r="64" spans="1:7" ht="15.75" customHeight="1">
      <c r="A64" s="655" t="s">
        <v>803</v>
      </c>
      <c r="B64" s="1189">
        <v>6938</v>
      </c>
      <c r="C64" s="1189"/>
      <c r="D64" s="1189">
        <v>4047</v>
      </c>
      <c r="E64" s="1189"/>
      <c r="F64" s="1189">
        <v>456</v>
      </c>
      <c r="G64" s="1200"/>
    </row>
    <row r="65" spans="1:7" ht="15.75" customHeight="1">
      <c r="A65" s="655" t="s">
        <v>74</v>
      </c>
      <c r="B65" s="1189">
        <v>3405</v>
      </c>
      <c r="C65" s="1189"/>
      <c r="D65" s="1189">
        <v>3020</v>
      </c>
      <c r="E65" s="1189"/>
      <c r="F65" s="1189">
        <v>1713</v>
      </c>
      <c r="G65" s="1200"/>
    </row>
    <row r="66" spans="1:7" ht="15.75" customHeight="1">
      <c r="A66" s="655" t="s">
        <v>773</v>
      </c>
      <c r="B66" s="1189">
        <v>3824</v>
      </c>
      <c r="C66" s="1189"/>
      <c r="D66" s="1189">
        <v>8483</v>
      </c>
      <c r="E66" s="1189"/>
      <c r="F66" s="1189">
        <v>367</v>
      </c>
      <c r="G66" s="1200"/>
    </row>
    <row r="67" spans="1:7" ht="15.75" customHeight="1">
      <c r="A67" s="655" t="s">
        <v>765</v>
      </c>
      <c r="B67" s="1189">
        <v>2248</v>
      </c>
      <c r="C67" s="1189"/>
      <c r="D67" s="1189">
        <v>4410</v>
      </c>
      <c r="E67" s="1189"/>
      <c r="F67" s="1189">
        <v>203</v>
      </c>
      <c r="G67" s="1200"/>
    </row>
    <row r="68" spans="1:7" ht="15.75" customHeight="1">
      <c r="A68" s="655" t="s">
        <v>774</v>
      </c>
      <c r="B68" s="1189">
        <v>1241</v>
      </c>
      <c r="C68" s="1189"/>
      <c r="D68" s="1189">
        <v>2628</v>
      </c>
      <c r="E68" s="1189"/>
      <c r="F68" s="1189">
        <v>448</v>
      </c>
      <c r="G68" s="1200"/>
    </row>
    <row r="69" spans="1:7" ht="15.75" customHeight="1">
      <c r="A69" s="655" t="s">
        <v>775</v>
      </c>
      <c r="B69" s="1189">
        <v>1591</v>
      </c>
      <c r="C69" s="1189"/>
      <c r="D69" s="1189">
        <v>5036</v>
      </c>
      <c r="E69" s="1189"/>
      <c r="F69" s="1189">
        <v>657</v>
      </c>
      <c r="G69" s="1200"/>
    </row>
    <row r="70" spans="1:7" ht="15.75" customHeight="1">
      <c r="A70" s="691" t="s">
        <v>75</v>
      </c>
      <c r="B70" s="1085">
        <v>1551</v>
      </c>
      <c r="C70" s="1085"/>
      <c r="D70" s="1085">
        <v>3667</v>
      </c>
      <c r="E70" s="1085"/>
      <c r="F70" s="1085">
        <v>199</v>
      </c>
      <c r="G70" s="1086"/>
    </row>
    <row r="71" spans="1:7" ht="15.75" customHeight="1" thickBot="1">
      <c r="A71" s="694" t="s">
        <v>849</v>
      </c>
      <c r="B71" s="1188">
        <v>668</v>
      </c>
      <c r="C71" s="1188"/>
      <c r="D71" s="1188">
        <v>5038</v>
      </c>
      <c r="E71" s="1188"/>
      <c r="F71" s="1188">
        <v>144</v>
      </c>
      <c r="G71" s="1199"/>
    </row>
    <row r="72" ht="15.75" customHeight="1">
      <c r="G72" s="649" t="s">
        <v>617</v>
      </c>
    </row>
  </sheetData>
  <mergeCells count="80">
    <mergeCell ref="F66:G66"/>
    <mergeCell ref="F65:G65"/>
    <mergeCell ref="F64:G64"/>
    <mergeCell ref="F63:G63"/>
    <mergeCell ref="F71:G71"/>
    <mergeCell ref="F69:G69"/>
    <mergeCell ref="F68:G68"/>
    <mergeCell ref="F67:G67"/>
    <mergeCell ref="B62:C62"/>
    <mergeCell ref="D62:E62"/>
    <mergeCell ref="F62:G62"/>
    <mergeCell ref="B71:C71"/>
    <mergeCell ref="B69:C69"/>
    <mergeCell ref="B68:C68"/>
    <mergeCell ref="B67:C67"/>
    <mergeCell ref="B66:C66"/>
    <mergeCell ref="B65:C65"/>
    <mergeCell ref="B64:C64"/>
    <mergeCell ref="K54:L54"/>
    <mergeCell ref="K53:L53"/>
    <mergeCell ref="K52:L52"/>
    <mergeCell ref="K51:L51"/>
    <mergeCell ref="K59:L59"/>
    <mergeCell ref="K57:L57"/>
    <mergeCell ref="K56:L56"/>
    <mergeCell ref="K55:L55"/>
    <mergeCell ref="K58:L58"/>
    <mergeCell ref="F59:G59"/>
    <mergeCell ref="F57:G57"/>
    <mergeCell ref="F56:G56"/>
    <mergeCell ref="I59:J59"/>
    <mergeCell ref="I57:J57"/>
    <mergeCell ref="I56:J56"/>
    <mergeCell ref="F58:G58"/>
    <mergeCell ref="I58:J58"/>
    <mergeCell ref="I53:J53"/>
    <mergeCell ref="I52:J52"/>
    <mergeCell ref="I51:J51"/>
    <mergeCell ref="F55:G55"/>
    <mergeCell ref="F54:G54"/>
    <mergeCell ref="F53:G53"/>
    <mergeCell ref="F52:G52"/>
    <mergeCell ref="B63:C63"/>
    <mergeCell ref="D71:E71"/>
    <mergeCell ref="D69:E69"/>
    <mergeCell ref="D68:E68"/>
    <mergeCell ref="D67:E67"/>
    <mergeCell ref="D66:E66"/>
    <mergeCell ref="D65:E65"/>
    <mergeCell ref="D64:E64"/>
    <mergeCell ref="D63:E63"/>
    <mergeCell ref="B70:C70"/>
    <mergeCell ref="K35:L35"/>
    <mergeCell ref="F50:G50"/>
    <mergeCell ref="I50:J50"/>
    <mergeCell ref="K50:L50"/>
    <mergeCell ref="A35:A36"/>
    <mergeCell ref="B35:D35"/>
    <mergeCell ref="E35:F35"/>
    <mergeCell ref="G35:H35"/>
    <mergeCell ref="A22:A23"/>
    <mergeCell ref="B22:B23"/>
    <mergeCell ref="C22:J22"/>
    <mergeCell ref="K22:K23"/>
    <mergeCell ref="A2:A3"/>
    <mergeCell ref="A11:A12"/>
    <mergeCell ref="B11:C11"/>
    <mergeCell ref="D11:E11"/>
    <mergeCell ref="B2:C2"/>
    <mergeCell ref="D2:E2"/>
    <mergeCell ref="D70:E70"/>
    <mergeCell ref="F70:G70"/>
    <mergeCell ref="F2:G2"/>
    <mergeCell ref="H2:I2"/>
    <mergeCell ref="F11:G11"/>
    <mergeCell ref="H11:I11"/>
    <mergeCell ref="I35:J35"/>
    <mergeCell ref="F51:G51"/>
    <mergeCell ref="I55:J55"/>
    <mergeCell ref="I54:J54"/>
  </mergeCells>
  <printOptions/>
  <pageMargins left="0.5905511811023623" right="0.5905511811023623" top="0.7874015748031497" bottom="0.7874015748031497" header="0.5118110236220472" footer="0.5118110236220472"/>
  <pageSetup horizontalDpi="300" verticalDpi="300" orientation="portrait" paperSize="9" scale="97" r:id="rId1"/>
  <headerFooter alignWithMargins="0">
    <oddFooter>&amp;C&amp;P</oddFooter>
  </headerFooter>
  <rowBreaks count="1" manualBreakCount="1">
    <brk id="47" max="255" man="1"/>
  </rowBreaks>
</worksheet>
</file>

<file path=xl/worksheets/sheet8.xml><?xml version="1.0" encoding="utf-8"?>
<worksheet xmlns="http://schemas.openxmlformats.org/spreadsheetml/2006/main" xmlns:r="http://schemas.openxmlformats.org/officeDocument/2006/relationships">
  <dimension ref="A1:P58"/>
  <sheetViews>
    <sheetView workbookViewId="0" topLeftCell="A1">
      <selection activeCell="L1" sqref="L1"/>
    </sheetView>
  </sheetViews>
  <sheetFormatPr defaultColWidth="8.796875" defaultRowHeight="19.5" customHeight="1"/>
  <cols>
    <col min="1" max="1" width="12" style="648" customWidth="1"/>
    <col min="2" max="11" width="7.09765625" style="648" customWidth="1"/>
    <col min="12" max="15" width="6.59765625" style="648" customWidth="1"/>
    <col min="16" max="16384" width="13" style="648" customWidth="1"/>
  </cols>
  <sheetData>
    <row r="1" spans="1:6" ht="18.75" customHeight="1" thickBot="1">
      <c r="A1" s="753" t="s">
        <v>1001</v>
      </c>
      <c r="F1" s="649"/>
    </row>
    <row r="2" spans="1:11" ht="18" customHeight="1">
      <c r="A2" s="1226" t="s">
        <v>129</v>
      </c>
      <c r="B2" s="1099" t="s">
        <v>130</v>
      </c>
      <c r="C2" s="1099"/>
      <c r="D2" s="1084" t="s">
        <v>131</v>
      </c>
      <c r="E2" s="1102"/>
      <c r="F2" s="1099" t="s">
        <v>132</v>
      </c>
      <c r="G2" s="1099"/>
      <c r="H2" s="1084" t="s">
        <v>133</v>
      </c>
      <c r="I2" s="1102"/>
      <c r="J2" s="1099" t="s">
        <v>434</v>
      </c>
      <c r="K2" s="1186"/>
    </row>
    <row r="3" spans="1:11" ht="18" customHeight="1">
      <c r="A3" s="1227"/>
      <c r="B3" s="827" t="s">
        <v>134</v>
      </c>
      <c r="C3" s="829" t="s">
        <v>618</v>
      </c>
      <c r="D3" s="830" t="s">
        <v>134</v>
      </c>
      <c r="E3" s="829" t="s">
        <v>618</v>
      </c>
      <c r="F3" s="828" t="s">
        <v>134</v>
      </c>
      <c r="G3" s="829" t="s">
        <v>618</v>
      </c>
      <c r="H3" s="831" t="s">
        <v>134</v>
      </c>
      <c r="I3" s="829" t="s">
        <v>618</v>
      </c>
      <c r="J3" s="828" t="s">
        <v>134</v>
      </c>
      <c r="K3" s="829" t="s">
        <v>618</v>
      </c>
    </row>
    <row r="4" spans="1:11" s="721" customFormat="1" ht="12" customHeight="1">
      <c r="A4" s="832"/>
      <c r="B4" s="833"/>
      <c r="C4" s="834" t="s">
        <v>362</v>
      </c>
      <c r="D4" s="835"/>
      <c r="E4" s="836" t="s">
        <v>362</v>
      </c>
      <c r="F4" s="833"/>
      <c r="G4" s="834" t="s">
        <v>362</v>
      </c>
      <c r="H4" s="835" t="s">
        <v>619</v>
      </c>
      <c r="I4" s="837" t="s">
        <v>362</v>
      </c>
      <c r="J4" s="838"/>
      <c r="K4" s="839" t="s">
        <v>362</v>
      </c>
    </row>
    <row r="5" spans="1:11" ht="18" customHeight="1">
      <c r="A5" s="757" t="s">
        <v>135</v>
      </c>
      <c r="B5" s="758">
        <v>377</v>
      </c>
      <c r="C5" s="759">
        <v>2523</v>
      </c>
      <c r="D5" s="760">
        <v>377</v>
      </c>
      <c r="E5" s="761">
        <v>2808</v>
      </c>
      <c r="F5" s="758">
        <v>388</v>
      </c>
      <c r="G5" s="762">
        <v>3034</v>
      </c>
      <c r="H5" s="760">
        <v>426</v>
      </c>
      <c r="I5" s="761">
        <v>2793</v>
      </c>
      <c r="J5" s="758">
        <v>458</v>
      </c>
      <c r="K5" s="763">
        <v>3358</v>
      </c>
    </row>
    <row r="6" spans="1:11" ht="18" customHeight="1">
      <c r="A6" s="764" t="s">
        <v>136</v>
      </c>
      <c r="B6" s="765">
        <v>7</v>
      </c>
      <c r="C6" s="766">
        <v>88</v>
      </c>
      <c r="D6" s="767">
        <v>2</v>
      </c>
      <c r="E6" s="768">
        <v>29</v>
      </c>
      <c r="F6" s="765">
        <v>5</v>
      </c>
      <c r="G6" s="769">
        <v>65</v>
      </c>
      <c r="H6" s="767">
        <v>6</v>
      </c>
      <c r="I6" s="768">
        <v>57</v>
      </c>
      <c r="J6" s="765">
        <v>6</v>
      </c>
      <c r="K6" s="770">
        <v>39</v>
      </c>
    </row>
    <row r="7" spans="1:11" ht="18" customHeight="1">
      <c r="A7" s="771" t="s">
        <v>137</v>
      </c>
      <c r="B7" s="765">
        <v>1</v>
      </c>
      <c r="C7" s="766">
        <v>35</v>
      </c>
      <c r="D7" s="767">
        <v>1</v>
      </c>
      <c r="E7" s="768">
        <v>45</v>
      </c>
      <c r="F7" s="680">
        <v>1</v>
      </c>
      <c r="G7" s="772">
        <v>53</v>
      </c>
      <c r="H7" s="767">
        <v>1</v>
      </c>
      <c r="I7" s="773">
        <v>47</v>
      </c>
      <c r="J7" s="765">
        <v>1</v>
      </c>
      <c r="K7" s="770">
        <v>42</v>
      </c>
    </row>
    <row r="8" spans="1:11" ht="18" customHeight="1">
      <c r="A8" s="771" t="s">
        <v>138</v>
      </c>
      <c r="B8" s="765">
        <v>98</v>
      </c>
      <c r="C8" s="766">
        <v>573</v>
      </c>
      <c r="D8" s="767">
        <v>84</v>
      </c>
      <c r="E8" s="768">
        <v>476</v>
      </c>
      <c r="F8" s="680">
        <v>79</v>
      </c>
      <c r="G8" s="772">
        <v>697</v>
      </c>
      <c r="H8" s="767">
        <v>94</v>
      </c>
      <c r="I8" s="773">
        <v>653</v>
      </c>
      <c r="J8" s="765">
        <v>90</v>
      </c>
      <c r="K8" s="770">
        <v>656</v>
      </c>
    </row>
    <row r="9" spans="1:11" ht="18" customHeight="1">
      <c r="A9" s="771" t="s">
        <v>139</v>
      </c>
      <c r="B9" s="765">
        <v>44</v>
      </c>
      <c r="C9" s="766">
        <v>1072</v>
      </c>
      <c r="D9" s="767">
        <v>45</v>
      </c>
      <c r="E9" s="768">
        <v>1144</v>
      </c>
      <c r="F9" s="680">
        <v>47</v>
      </c>
      <c r="G9" s="772">
        <v>1022</v>
      </c>
      <c r="H9" s="767">
        <v>50</v>
      </c>
      <c r="I9" s="773">
        <v>993</v>
      </c>
      <c r="J9" s="765">
        <v>53</v>
      </c>
      <c r="K9" s="770">
        <v>975</v>
      </c>
    </row>
    <row r="10" spans="1:11" ht="18" customHeight="1">
      <c r="A10" s="771" t="s">
        <v>89</v>
      </c>
      <c r="B10" s="765">
        <v>139</v>
      </c>
      <c r="C10" s="766">
        <v>393</v>
      </c>
      <c r="D10" s="767">
        <v>125</v>
      </c>
      <c r="E10" s="768">
        <v>371</v>
      </c>
      <c r="F10" s="680">
        <v>122</v>
      </c>
      <c r="G10" s="772">
        <v>463</v>
      </c>
      <c r="H10" s="767">
        <v>128</v>
      </c>
      <c r="I10" s="773">
        <v>511</v>
      </c>
      <c r="J10" s="765">
        <v>130</v>
      </c>
      <c r="K10" s="770">
        <v>552</v>
      </c>
    </row>
    <row r="11" spans="1:11" ht="18" customHeight="1">
      <c r="A11" s="774" t="s">
        <v>140</v>
      </c>
      <c r="B11" s="765">
        <v>2</v>
      </c>
      <c r="C11" s="766">
        <v>3</v>
      </c>
      <c r="D11" s="767">
        <v>1</v>
      </c>
      <c r="E11" s="768">
        <v>1</v>
      </c>
      <c r="F11" s="680">
        <v>2</v>
      </c>
      <c r="G11" s="772">
        <v>4</v>
      </c>
      <c r="H11" s="775">
        <v>2</v>
      </c>
      <c r="I11" s="776">
        <v>9</v>
      </c>
      <c r="J11" s="777">
        <v>1</v>
      </c>
      <c r="K11" s="778">
        <v>5</v>
      </c>
    </row>
    <row r="12" spans="1:11" ht="18" customHeight="1">
      <c r="A12" s="779" t="s">
        <v>92</v>
      </c>
      <c r="B12" s="765">
        <v>4</v>
      </c>
      <c r="C12" s="766">
        <v>12</v>
      </c>
      <c r="D12" s="767">
        <v>11</v>
      </c>
      <c r="E12" s="768">
        <v>70</v>
      </c>
      <c r="F12" s="680">
        <v>11</v>
      </c>
      <c r="G12" s="772">
        <v>68</v>
      </c>
      <c r="H12" s="767">
        <v>11</v>
      </c>
      <c r="I12" s="773">
        <v>57</v>
      </c>
      <c r="J12" s="765">
        <v>10</v>
      </c>
      <c r="K12" s="770">
        <v>76</v>
      </c>
    </row>
    <row r="13" spans="1:11" ht="18" customHeight="1">
      <c r="A13" s="774" t="s">
        <v>141</v>
      </c>
      <c r="B13" s="780" t="s">
        <v>946</v>
      </c>
      <c r="C13" s="781" t="s">
        <v>946</v>
      </c>
      <c r="D13" s="782" t="s">
        <v>946</v>
      </c>
      <c r="E13" s="783" t="s">
        <v>946</v>
      </c>
      <c r="F13" s="680">
        <v>3</v>
      </c>
      <c r="G13" s="772">
        <v>10</v>
      </c>
      <c r="H13" s="775">
        <v>1</v>
      </c>
      <c r="I13" s="776">
        <v>1</v>
      </c>
      <c r="J13" s="777">
        <v>8</v>
      </c>
      <c r="K13" s="778">
        <v>13</v>
      </c>
    </row>
    <row r="14" spans="1:11" ht="18" customHeight="1">
      <c r="A14" s="784" t="s">
        <v>94</v>
      </c>
      <c r="B14" s="765">
        <v>74</v>
      </c>
      <c r="C14" s="766">
        <v>243</v>
      </c>
      <c r="D14" s="767">
        <v>99</v>
      </c>
      <c r="E14" s="768">
        <v>542</v>
      </c>
      <c r="F14" s="680">
        <v>109</v>
      </c>
      <c r="G14" s="772">
        <v>536</v>
      </c>
      <c r="H14" s="775">
        <v>133</v>
      </c>
      <c r="I14" s="776">
        <v>465</v>
      </c>
      <c r="J14" s="777">
        <v>150</v>
      </c>
      <c r="K14" s="778">
        <v>893</v>
      </c>
    </row>
    <row r="15" spans="1:11" ht="18" customHeight="1" thickBot="1">
      <c r="A15" s="785" t="s">
        <v>142</v>
      </c>
      <c r="B15" s="786">
        <v>8</v>
      </c>
      <c r="C15" s="787">
        <v>104</v>
      </c>
      <c r="D15" s="788">
        <v>9</v>
      </c>
      <c r="E15" s="789">
        <v>130</v>
      </c>
      <c r="F15" s="686">
        <v>9</v>
      </c>
      <c r="G15" s="790">
        <v>116</v>
      </c>
      <c r="H15" s="791" t="s">
        <v>947</v>
      </c>
      <c r="I15" s="792" t="s">
        <v>947</v>
      </c>
      <c r="J15" s="793">
        <v>9</v>
      </c>
      <c r="K15" s="794">
        <v>107</v>
      </c>
    </row>
    <row r="16" ht="15" customHeight="1">
      <c r="I16" s="649" t="s">
        <v>620</v>
      </c>
    </row>
    <row r="17" ht="15" customHeight="1">
      <c r="I17" s="649"/>
    </row>
    <row r="18" spans="1:13" ht="18" customHeight="1" thickBot="1">
      <c r="A18" s="753" t="s">
        <v>1003</v>
      </c>
      <c r="F18" s="649"/>
      <c r="M18" s="649" t="s">
        <v>623</v>
      </c>
    </row>
    <row r="19" spans="1:15" ht="18" customHeight="1">
      <c r="A19" s="1173" t="s">
        <v>146</v>
      </c>
      <c r="B19" s="1102" t="s">
        <v>147</v>
      </c>
      <c r="C19" s="1177"/>
      <c r="D19" s="1177"/>
      <c r="E19" s="1177"/>
      <c r="F19" s="1177"/>
      <c r="G19" s="1177"/>
      <c r="H19" s="1084"/>
      <c r="I19" s="1102" t="s">
        <v>148</v>
      </c>
      <c r="J19" s="1177"/>
      <c r="K19" s="1177"/>
      <c r="L19" s="1177"/>
      <c r="M19" s="1177"/>
      <c r="N19" s="1177"/>
      <c r="O19" s="1089"/>
    </row>
    <row r="20" spans="1:15" ht="18" customHeight="1">
      <c r="A20" s="1174"/>
      <c r="B20" s="754" t="s">
        <v>42</v>
      </c>
      <c r="C20" s="795" t="s">
        <v>127</v>
      </c>
      <c r="D20" s="795" t="s">
        <v>110</v>
      </c>
      <c r="E20" s="795" t="s">
        <v>10</v>
      </c>
      <c r="F20" s="795" t="s">
        <v>11</v>
      </c>
      <c r="G20" s="755" t="s">
        <v>12</v>
      </c>
      <c r="H20" s="795" t="s">
        <v>17</v>
      </c>
      <c r="I20" s="754" t="s">
        <v>42</v>
      </c>
      <c r="J20" s="795" t="s">
        <v>127</v>
      </c>
      <c r="K20" s="795" t="s">
        <v>110</v>
      </c>
      <c r="L20" s="795" t="s">
        <v>10</v>
      </c>
      <c r="M20" s="795" t="s">
        <v>11</v>
      </c>
      <c r="N20" s="795" t="s">
        <v>12</v>
      </c>
      <c r="O20" s="756" t="s">
        <v>17</v>
      </c>
    </row>
    <row r="21" spans="1:15" ht="18.75" customHeight="1">
      <c r="A21" s="796" t="s">
        <v>135</v>
      </c>
      <c r="B21" s="797">
        <v>30</v>
      </c>
      <c r="C21" s="798">
        <v>32</v>
      </c>
      <c r="D21" s="798">
        <v>33</v>
      </c>
      <c r="E21" s="798">
        <v>40</v>
      </c>
      <c r="F21" s="798">
        <v>39</v>
      </c>
      <c r="G21" s="799">
        <v>41</v>
      </c>
      <c r="H21" s="800">
        <v>40</v>
      </c>
      <c r="I21" s="801">
        <v>100</v>
      </c>
      <c r="J21" s="802">
        <v>100</v>
      </c>
      <c r="K21" s="802">
        <v>100</v>
      </c>
      <c r="L21" s="802">
        <v>100</v>
      </c>
      <c r="M21" s="802">
        <v>100</v>
      </c>
      <c r="N21" s="802">
        <v>100</v>
      </c>
      <c r="O21" s="803">
        <v>100</v>
      </c>
    </row>
    <row r="22" spans="1:15" ht="18.75" customHeight="1">
      <c r="A22" s="804" t="s">
        <v>622</v>
      </c>
      <c r="B22" s="765">
        <v>8</v>
      </c>
      <c r="C22" s="805">
        <v>9</v>
      </c>
      <c r="D22" s="805">
        <v>9</v>
      </c>
      <c r="E22" s="805">
        <v>16</v>
      </c>
      <c r="F22" s="805">
        <v>14</v>
      </c>
      <c r="G22" s="806">
        <v>16</v>
      </c>
      <c r="H22" s="807">
        <v>17</v>
      </c>
      <c r="I22" s="808">
        <v>26.7</v>
      </c>
      <c r="J22" s="809">
        <v>28.1</v>
      </c>
      <c r="K22" s="809">
        <v>27.3</v>
      </c>
      <c r="L22" s="810">
        <v>40</v>
      </c>
      <c r="M22" s="810">
        <v>35.9</v>
      </c>
      <c r="N22" s="809">
        <v>39</v>
      </c>
      <c r="O22" s="811">
        <v>42.5</v>
      </c>
    </row>
    <row r="23" spans="1:15" ht="18.75" customHeight="1">
      <c r="A23" s="812" t="s">
        <v>149</v>
      </c>
      <c r="B23" s="765">
        <v>6</v>
      </c>
      <c r="C23" s="805">
        <v>10</v>
      </c>
      <c r="D23" s="805">
        <v>8</v>
      </c>
      <c r="E23" s="805">
        <v>9</v>
      </c>
      <c r="F23" s="813">
        <v>11</v>
      </c>
      <c r="G23" s="814">
        <v>11</v>
      </c>
      <c r="H23" s="807">
        <v>11</v>
      </c>
      <c r="I23" s="808">
        <v>20</v>
      </c>
      <c r="J23" s="815">
        <v>31.3</v>
      </c>
      <c r="K23" s="815">
        <v>24.2</v>
      </c>
      <c r="L23" s="810">
        <v>22.5</v>
      </c>
      <c r="M23" s="810">
        <v>28.2</v>
      </c>
      <c r="N23" s="815">
        <v>26.8</v>
      </c>
      <c r="O23" s="811">
        <v>27.5</v>
      </c>
    </row>
    <row r="24" spans="1:15" ht="18.75" customHeight="1">
      <c r="A24" s="812" t="s">
        <v>150</v>
      </c>
      <c r="B24" s="765">
        <v>6</v>
      </c>
      <c r="C24" s="805">
        <v>4</v>
      </c>
      <c r="D24" s="805">
        <v>6</v>
      </c>
      <c r="E24" s="805">
        <v>5</v>
      </c>
      <c r="F24" s="813">
        <v>5</v>
      </c>
      <c r="G24" s="814">
        <v>4</v>
      </c>
      <c r="H24" s="807">
        <v>4</v>
      </c>
      <c r="I24" s="808">
        <v>20</v>
      </c>
      <c r="J24" s="815">
        <v>12.5</v>
      </c>
      <c r="K24" s="815">
        <v>18.2</v>
      </c>
      <c r="L24" s="810">
        <v>12.5</v>
      </c>
      <c r="M24" s="810">
        <v>12.8</v>
      </c>
      <c r="N24" s="815">
        <v>9.8</v>
      </c>
      <c r="O24" s="811">
        <v>10</v>
      </c>
    </row>
    <row r="25" spans="1:15" ht="18.75" customHeight="1">
      <c r="A25" s="812" t="s">
        <v>151</v>
      </c>
      <c r="B25" s="765">
        <v>3</v>
      </c>
      <c r="C25" s="805">
        <v>3</v>
      </c>
      <c r="D25" s="805">
        <v>3</v>
      </c>
      <c r="E25" s="805">
        <v>4</v>
      </c>
      <c r="F25" s="813">
        <v>3</v>
      </c>
      <c r="G25" s="814">
        <v>3</v>
      </c>
      <c r="H25" s="807">
        <v>2</v>
      </c>
      <c r="I25" s="808">
        <v>10</v>
      </c>
      <c r="J25" s="815">
        <v>9.4</v>
      </c>
      <c r="K25" s="815">
        <v>9.1</v>
      </c>
      <c r="L25" s="810">
        <v>10</v>
      </c>
      <c r="M25" s="810">
        <v>7.7</v>
      </c>
      <c r="N25" s="815">
        <v>9.8</v>
      </c>
      <c r="O25" s="811">
        <v>5</v>
      </c>
    </row>
    <row r="26" spans="1:15" ht="18.75" customHeight="1">
      <c r="A26" s="812" t="s">
        <v>152</v>
      </c>
      <c r="B26" s="765">
        <v>5</v>
      </c>
      <c r="C26" s="805">
        <v>4</v>
      </c>
      <c r="D26" s="805">
        <v>5</v>
      </c>
      <c r="E26" s="805">
        <v>4</v>
      </c>
      <c r="F26" s="813">
        <v>4</v>
      </c>
      <c r="G26" s="814">
        <v>5</v>
      </c>
      <c r="H26" s="807">
        <v>5</v>
      </c>
      <c r="I26" s="808">
        <v>16.7</v>
      </c>
      <c r="J26" s="815">
        <v>12.5</v>
      </c>
      <c r="K26" s="815">
        <v>15.2</v>
      </c>
      <c r="L26" s="810">
        <v>10</v>
      </c>
      <c r="M26" s="810">
        <v>10.3</v>
      </c>
      <c r="N26" s="815">
        <v>12.2</v>
      </c>
      <c r="O26" s="811">
        <v>12.5</v>
      </c>
    </row>
    <row r="27" spans="1:15" ht="18.75" customHeight="1">
      <c r="A27" s="816" t="s">
        <v>153</v>
      </c>
      <c r="B27" s="765">
        <v>2</v>
      </c>
      <c r="C27" s="805">
        <v>2</v>
      </c>
      <c r="D27" s="805">
        <v>2</v>
      </c>
      <c r="E27" s="805">
        <v>2</v>
      </c>
      <c r="F27" s="813">
        <v>2</v>
      </c>
      <c r="G27" s="814">
        <v>1</v>
      </c>
      <c r="H27" s="807">
        <v>1</v>
      </c>
      <c r="I27" s="808">
        <v>6.6</v>
      </c>
      <c r="J27" s="815">
        <v>6.3</v>
      </c>
      <c r="K27" s="815">
        <v>6.1</v>
      </c>
      <c r="L27" s="817">
        <v>5</v>
      </c>
      <c r="M27" s="817">
        <v>5.1</v>
      </c>
      <c r="N27" s="818">
        <v>2.4</v>
      </c>
      <c r="O27" s="811">
        <v>2.5</v>
      </c>
    </row>
    <row r="28" spans="1:15" ht="18.75" customHeight="1" thickBot="1">
      <c r="A28" s="819" t="s">
        <v>154</v>
      </c>
      <c r="B28" s="793" t="s">
        <v>948</v>
      </c>
      <c r="C28" s="820" t="s">
        <v>948</v>
      </c>
      <c r="D28" s="820" t="s">
        <v>948</v>
      </c>
      <c r="E28" s="820" t="s">
        <v>948</v>
      </c>
      <c r="F28" s="821" t="s">
        <v>948</v>
      </c>
      <c r="G28" s="822" t="s">
        <v>948</v>
      </c>
      <c r="H28" s="822" t="s">
        <v>948</v>
      </c>
      <c r="I28" s="823" t="s">
        <v>948</v>
      </c>
      <c r="J28" s="824" t="s">
        <v>948</v>
      </c>
      <c r="K28" s="824" t="s">
        <v>948</v>
      </c>
      <c r="L28" s="825" t="s">
        <v>948</v>
      </c>
      <c r="M28" s="825" t="s">
        <v>948</v>
      </c>
      <c r="N28" s="824" t="s">
        <v>948</v>
      </c>
      <c r="O28" s="826" t="s">
        <v>948</v>
      </c>
    </row>
    <row r="29" spans="9:15" ht="15" customHeight="1">
      <c r="I29" s="649"/>
      <c r="O29" s="649" t="s">
        <v>145</v>
      </c>
    </row>
    <row r="30" spans="9:15" ht="15" customHeight="1">
      <c r="I30" s="649"/>
      <c r="O30" s="649"/>
    </row>
    <row r="31" spans="1:13" s="28" customFormat="1" ht="18.75" customHeight="1" thickBot="1">
      <c r="A31" s="82" t="s">
        <v>1004</v>
      </c>
      <c r="F31" s="119"/>
      <c r="J31" s="119"/>
      <c r="M31" s="119"/>
    </row>
    <row r="32" spans="1:16" s="28" customFormat="1" ht="18.75" customHeight="1">
      <c r="A32" s="1233" t="s">
        <v>155</v>
      </c>
      <c r="B32" s="1235" t="s">
        <v>156</v>
      </c>
      <c r="C32" s="1236"/>
      <c r="D32" s="1237"/>
      <c r="E32" s="1228" t="s">
        <v>624</v>
      </c>
      <c r="F32" s="1229"/>
      <c r="G32" s="1238"/>
      <c r="H32" s="1228" t="s">
        <v>157</v>
      </c>
      <c r="I32" s="1229"/>
      <c r="J32" s="1229"/>
      <c r="K32" s="1228" t="s">
        <v>158</v>
      </c>
      <c r="L32" s="1229"/>
      <c r="M32" s="1230"/>
      <c r="N32" s="1231"/>
      <c r="O32" s="1232"/>
      <c r="P32" s="1232"/>
    </row>
    <row r="33" spans="1:16" s="28" customFormat="1" ht="18.75" customHeight="1">
      <c r="A33" s="1234"/>
      <c r="B33" s="83" t="s">
        <v>159</v>
      </c>
      <c r="C33" s="167" t="s">
        <v>160</v>
      </c>
      <c r="D33" s="251" t="s">
        <v>161</v>
      </c>
      <c r="E33" s="83" t="s">
        <v>159</v>
      </c>
      <c r="F33" s="167" t="s">
        <v>160</v>
      </c>
      <c r="G33" s="166" t="s">
        <v>161</v>
      </c>
      <c r="H33" s="83" t="s">
        <v>159</v>
      </c>
      <c r="I33" s="167" t="s">
        <v>160</v>
      </c>
      <c r="J33" s="166" t="s">
        <v>161</v>
      </c>
      <c r="K33" s="83" t="s">
        <v>159</v>
      </c>
      <c r="L33" s="167" t="s">
        <v>160</v>
      </c>
      <c r="M33" s="168" t="s">
        <v>161</v>
      </c>
      <c r="N33" s="334"/>
      <c r="O33" s="335"/>
      <c r="P33" s="335"/>
    </row>
    <row r="34" spans="1:16" s="28" customFormat="1" ht="30" customHeight="1">
      <c r="A34" s="161" t="s">
        <v>162</v>
      </c>
      <c r="B34" s="85">
        <v>123</v>
      </c>
      <c r="C34" s="84">
        <v>386</v>
      </c>
      <c r="D34" s="163">
        <v>571096</v>
      </c>
      <c r="E34" s="85">
        <v>115</v>
      </c>
      <c r="F34" s="84">
        <v>339</v>
      </c>
      <c r="G34" s="86">
        <v>530829</v>
      </c>
      <c r="H34" s="87">
        <v>109</v>
      </c>
      <c r="I34" s="84">
        <v>388</v>
      </c>
      <c r="J34" s="244">
        <v>673775</v>
      </c>
      <c r="K34" s="85">
        <v>105</v>
      </c>
      <c r="L34" s="84">
        <v>388</v>
      </c>
      <c r="M34" s="500">
        <v>898578</v>
      </c>
      <c r="N34" s="336"/>
      <c r="O34" s="337"/>
      <c r="P34" s="338"/>
    </row>
    <row r="35" spans="1:16" s="28" customFormat="1" ht="30" customHeight="1">
      <c r="A35" s="169" t="s">
        <v>163</v>
      </c>
      <c r="B35" s="90">
        <v>11</v>
      </c>
      <c r="C35" s="88">
        <v>104</v>
      </c>
      <c r="D35" s="164">
        <v>202504</v>
      </c>
      <c r="E35" s="90">
        <v>9</v>
      </c>
      <c r="F35" s="88">
        <v>66</v>
      </c>
      <c r="G35" s="91">
        <v>155474</v>
      </c>
      <c r="H35" s="92">
        <v>7</v>
      </c>
      <c r="I35" s="88">
        <v>40</v>
      </c>
      <c r="J35" s="245">
        <v>102086</v>
      </c>
      <c r="K35" s="90">
        <v>8</v>
      </c>
      <c r="L35" s="93" t="s">
        <v>626</v>
      </c>
      <c r="M35" s="501" t="s">
        <v>625</v>
      </c>
      <c r="N35" s="336"/>
      <c r="O35" s="339"/>
      <c r="P35" s="340"/>
    </row>
    <row r="36" spans="1:16" s="28" customFormat="1" ht="30" customHeight="1">
      <c r="A36" s="162" t="s">
        <v>164</v>
      </c>
      <c r="B36" s="90">
        <v>0</v>
      </c>
      <c r="C36" s="88">
        <v>0</v>
      </c>
      <c r="D36" s="164">
        <v>0</v>
      </c>
      <c r="E36" s="90">
        <v>0</v>
      </c>
      <c r="F36" s="100">
        <v>0</v>
      </c>
      <c r="G36" s="172">
        <v>0</v>
      </c>
      <c r="H36" s="92">
        <v>2</v>
      </c>
      <c r="I36" s="93" t="s">
        <v>626</v>
      </c>
      <c r="J36" s="246" t="s">
        <v>626</v>
      </c>
      <c r="K36" s="90">
        <v>1</v>
      </c>
      <c r="L36" s="93" t="s">
        <v>626</v>
      </c>
      <c r="M36" s="502" t="s">
        <v>626</v>
      </c>
      <c r="N36" s="336"/>
      <c r="O36" s="339"/>
      <c r="P36" s="340"/>
    </row>
    <row r="37" spans="1:16" s="28" customFormat="1" ht="30" customHeight="1">
      <c r="A37" s="1081" t="s">
        <v>410</v>
      </c>
      <c r="B37" s="90">
        <v>7</v>
      </c>
      <c r="C37" s="88">
        <v>19</v>
      </c>
      <c r="D37" s="164">
        <v>18818</v>
      </c>
      <c r="E37" s="90">
        <v>5</v>
      </c>
      <c r="F37" s="100">
        <v>14</v>
      </c>
      <c r="G37" s="172">
        <v>14829</v>
      </c>
      <c r="H37" s="92">
        <v>7</v>
      </c>
      <c r="I37" s="100">
        <v>18</v>
      </c>
      <c r="J37" s="247">
        <v>23098</v>
      </c>
      <c r="K37" s="90">
        <v>6</v>
      </c>
      <c r="L37" s="100">
        <v>15</v>
      </c>
      <c r="M37" s="503">
        <v>19100</v>
      </c>
      <c r="N37" s="336"/>
      <c r="O37" s="337"/>
      <c r="P37" s="338"/>
    </row>
    <row r="38" spans="1:16" s="28" customFormat="1" ht="30" customHeight="1">
      <c r="A38" s="162" t="s">
        <v>165</v>
      </c>
      <c r="B38" s="90">
        <v>59</v>
      </c>
      <c r="C38" s="88">
        <v>152</v>
      </c>
      <c r="D38" s="164">
        <v>129586</v>
      </c>
      <c r="E38" s="90">
        <v>58</v>
      </c>
      <c r="F38" s="100">
        <v>147</v>
      </c>
      <c r="G38" s="172">
        <v>178207</v>
      </c>
      <c r="H38" s="92">
        <v>52</v>
      </c>
      <c r="I38" s="100">
        <v>108</v>
      </c>
      <c r="J38" s="247">
        <v>147288</v>
      </c>
      <c r="K38" s="90">
        <v>49</v>
      </c>
      <c r="L38" s="100">
        <v>119</v>
      </c>
      <c r="M38" s="503">
        <v>171031</v>
      </c>
      <c r="N38" s="336"/>
      <c r="O38" s="337"/>
      <c r="P38" s="338"/>
    </row>
    <row r="39" spans="1:16" s="28" customFormat="1" ht="30" customHeight="1">
      <c r="A39" s="162" t="s">
        <v>627</v>
      </c>
      <c r="B39" s="90">
        <v>7</v>
      </c>
      <c r="C39" s="88">
        <v>29</v>
      </c>
      <c r="D39" s="164">
        <v>39964</v>
      </c>
      <c r="E39" s="90">
        <v>7</v>
      </c>
      <c r="F39" s="100">
        <v>22</v>
      </c>
      <c r="G39" s="172">
        <v>37997</v>
      </c>
      <c r="H39" s="92">
        <v>4</v>
      </c>
      <c r="I39" s="100">
        <v>20</v>
      </c>
      <c r="J39" s="247">
        <v>52779</v>
      </c>
      <c r="K39" s="90">
        <v>3</v>
      </c>
      <c r="L39" s="100">
        <v>3</v>
      </c>
      <c r="M39" s="503">
        <v>858</v>
      </c>
      <c r="N39" s="336"/>
      <c r="O39" s="337"/>
      <c r="P39" s="338"/>
    </row>
    <row r="40" spans="1:16" s="28" customFormat="1" ht="30" customHeight="1">
      <c r="A40" s="170" t="s">
        <v>628</v>
      </c>
      <c r="B40" s="90">
        <v>13</v>
      </c>
      <c r="C40" s="88">
        <v>24</v>
      </c>
      <c r="D40" s="164">
        <v>25824</v>
      </c>
      <c r="E40" s="90">
        <v>14</v>
      </c>
      <c r="F40" s="100">
        <v>36</v>
      </c>
      <c r="G40" s="172">
        <v>35058</v>
      </c>
      <c r="H40" s="94">
        <v>11</v>
      </c>
      <c r="I40" s="110">
        <v>31</v>
      </c>
      <c r="J40" s="248">
        <v>28375</v>
      </c>
      <c r="K40" s="250">
        <v>11</v>
      </c>
      <c r="L40" s="110">
        <v>42</v>
      </c>
      <c r="M40" s="504">
        <v>110654</v>
      </c>
      <c r="N40" s="336"/>
      <c r="O40" s="337"/>
      <c r="P40" s="338"/>
    </row>
    <row r="41" spans="1:16" s="28" customFormat="1" ht="30" customHeight="1" thickBot="1">
      <c r="A41" s="171" t="s">
        <v>166</v>
      </c>
      <c r="B41" s="97">
        <v>26</v>
      </c>
      <c r="C41" s="95">
        <v>58</v>
      </c>
      <c r="D41" s="165">
        <v>154400</v>
      </c>
      <c r="E41" s="97">
        <v>22</v>
      </c>
      <c r="F41" s="102">
        <v>54</v>
      </c>
      <c r="G41" s="173">
        <v>109264</v>
      </c>
      <c r="H41" s="98">
        <v>26</v>
      </c>
      <c r="I41" s="174" t="s">
        <v>965</v>
      </c>
      <c r="J41" s="249" t="s">
        <v>966</v>
      </c>
      <c r="K41" s="97">
        <v>27</v>
      </c>
      <c r="L41" s="102">
        <v>99</v>
      </c>
      <c r="M41" s="505">
        <v>284840</v>
      </c>
      <c r="N41" s="336"/>
      <c r="O41" s="337"/>
      <c r="P41" s="338"/>
    </row>
    <row r="42" spans="2:13" s="28" customFormat="1" ht="18.75" customHeight="1">
      <c r="B42" s="28" t="s">
        <v>629</v>
      </c>
      <c r="F42" s="119"/>
      <c r="H42" s="119"/>
      <c r="M42" s="119" t="s">
        <v>167</v>
      </c>
    </row>
    <row r="43" ht="15" customHeight="1">
      <c r="I43" s="649"/>
    </row>
    <row r="44" spans="1:9" ht="18" customHeight="1" thickBot="1">
      <c r="A44" s="648" t="s">
        <v>1005</v>
      </c>
      <c r="I44" s="649" t="s">
        <v>623</v>
      </c>
    </row>
    <row r="45" spans="1:9" ht="36" customHeight="1">
      <c r="A45" s="650" t="s">
        <v>27</v>
      </c>
      <c r="B45" s="1177" t="s">
        <v>621</v>
      </c>
      <c r="C45" s="1177"/>
      <c r="D45" s="1212" t="s">
        <v>559</v>
      </c>
      <c r="E45" s="1213"/>
      <c r="F45" s="1212" t="s">
        <v>560</v>
      </c>
      <c r="G45" s="1212"/>
      <c r="H45" s="1181" t="s">
        <v>561</v>
      </c>
      <c r="I45" s="1223"/>
    </row>
    <row r="46" spans="1:9" ht="18" customHeight="1">
      <c r="A46" s="652" t="s">
        <v>143</v>
      </c>
      <c r="B46" s="1208">
        <v>33</v>
      </c>
      <c r="C46" s="1209"/>
      <c r="D46" s="1214">
        <v>1275</v>
      </c>
      <c r="E46" s="1215"/>
      <c r="F46" s="1217">
        <v>1467604</v>
      </c>
      <c r="G46" s="1215"/>
      <c r="H46" s="1224">
        <v>44473</v>
      </c>
      <c r="I46" s="1225"/>
    </row>
    <row r="47" spans="1:9" ht="18" customHeight="1">
      <c r="A47" s="655" t="s">
        <v>111</v>
      </c>
      <c r="B47" s="1202">
        <v>35</v>
      </c>
      <c r="C47" s="1203"/>
      <c r="D47" s="1206">
        <v>1255</v>
      </c>
      <c r="E47" s="1203"/>
      <c r="F47" s="1216">
        <v>1376376</v>
      </c>
      <c r="G47" s="1203"/>
      <c r="H47" s="1216">
        <v>39325</v>
      </c>
      <c r="I47" s="1218"/>
    </row>
    <row r="48" spans="1:9" ht="18" customHeight="1">
      <c r="A48" s="655" t="s">
        <v>144</v>
      </c>
      <c r="B48" s="1202">
        <v>36</v>
      </c>
      <c r="C48" s="1203"/>
      <c r="D48" s="1206">
        <v>1170</v>
      </c>
      <c r="E48" s="1203"/>
      <c r="F48" s="1216">
        <v>1287901</v>
      </c>
      <c r="G48" s="1203"/>
      <c r="H48" s="1216">
        <v>35775</v>
      </c>
      <c r="I48" s="1218"/>
    </row>
    <row r="49" spans="1:9" ht="18" customHeight="1">
      <c r="A49" s="655" t="s">
        <v>126</v>
      </c>
      <c r="B49" s="1202">
        <v>32</v>
      </c>
      <c r="C49" s="1203"/>
      <c r="D49" s="1206">
        <v>1073</v>
      </c>
      <c r="E49" s="1203"/>
      <c r="F49" s="1216">
        <v>1262129</v>
      </c>
      <c r="G49" s="1203"/>
      <c r="H49" s="1216">
        <v>39442</v>
      </c>
      <c r="I49" s="1218"/>
    </row>
    <row r="50" spans="1:9" ht="18" customHeight="1">
      <c r="A50" s="655" t="s">
        <v>42</v>
      </c>
      <c r="B50" s="1202">
        <v>30</v>
      </c>
      <c r="C50" s="1203"/>
      <c r="D50" s="1206">
        <v>964</v>
      </c>
      <c r="E50" s="1203"/>
      <c r="F50" s="1216">
        <v>1201547</v>
      </c>
      <c r="G50" s="1203"/>
      <c r="H50" s="1216">
        <v>40051</v>
      </c>
      <c r="I50" s="1218"/>
    </row>
    <row r="51" spans="1:9" ht="18" customHeight="1">
      <c r="A51" s="655" t="s">
        <v>127</v>
      </c>
      <c r="B51" s="1202">
        <v>32</v>
      </c>
      <c r="C51" s="1203"/>
      <c r="D51" s="1206">
        <v>904</v>
      </c>
      <c r="E51" s="1203"/>
      <c r="F51" s="1216">
        <v>1452036</v>
      </c>
      <c r="G51" s="1203"/>
      <c r="H51" s="1216">
        <v>45376</v>
      </c>
      <c r="I51" s="1218"/>
    </row>
    <row r="52" spans="1:9" ht="18" customHeight="1">
      <c r="A52" s="655" t="s">
        <v>110</v>
      </c>
      <c r="B52" s="1202">
        <v>33</v>
      </c>
      <c r="C52" s="1203"/>
      <c r="D52" s="1206">
        <v>1001</v>
      </c>
      <c r="E52" s="1203"/>
      <c r="F52" s="1216">
        <v>1500444</v>
      </c>
      <c r="G52" s="1203"/>
      <c r="H52" s="1216">
        <v>45468</v>
      </c>
      <c r="I52" s="1218"/>
    </row>
    <row r="53" spans="1:9" ht="18" customHeight="1">
      <c r="A53" s="655" t="s">
        <v>10</v>
      </c>
      <c r="B53" s="1202">
        <v>40</v>
      </c>
      <c r="C53" s="1203"/>
      <c r="D53" s="1206">
        <v>995</v>
      </c>
      <c r="E53" s="1203"/>
      <c r="F53" s="1216">
        <v>1444582</v>
      </c>
      <c r="G53" s="1203"/>
      <c r="H53" s="1216">
        <v>36115</v>
      </c>
      <c r="I53" s="1218"/>
    </row>
    <row r="54" spans="1:9" ht="18" customHeight="1">
      <c r="A54" s="655" t="s">
        <v>11</v>
      </c>
      <c r="B54" s="1202">
        <v>39</v>
      </c>
      <c r="C54" s="1203"/>
      <c r="D54" s="1206">
        <v>956</v>
      </c>
      <c r="E54" s="1203"/>
      <c r="F54" s="1216">
        <v>1475673</v>
      </c>
      <c r="G54" s="1203"/>
      <c r="H54" s="1216">
        <v>37838</v>
      </c>
      <c r="I54" s="1218"/>
    </row>
    <row r="55" spans="1:9" ht="18" customHeight="1">
      <c r="A55" s="691" t="s">
        <v>12</v>
      </c>
      <c r="B55" s="1208">
        <v>41</v>
      </c>
      <c r="C55" s="1209"/>
      <c r="D55" s="1210">
        <v>928</v>
      </c>
      <c r="E55" s="1211"/>
      <c r="F55" s="1220">
        <v>1416164</v>
      </c>
      <c r="G55" s="1211"/>
      <c r="H55" s="1220">
        <v>34541</v>
      </c>
      <c r="I55" s="1221"/>
    </row>
    <row r="56" spans="1:9" ht="18" customHeight="1" thickBot="1">
      <c r="A56" s="694" t="s">
        <v>17</v>
      </c>
      <c r="B56" s="1204">
        <v>40</v>
      </c>
      <c r="C56" s="1205"/>
      <c r="D56" s="1207">
        <v>847</v>
      </c>
      <c r="E56" s="1205"/>
      <c r="F56" s="1219">
        <v>1037094</v>
      </c>
      <c r="G56" s="1205"/>
      <c r="H56" s="1219">
        <v>25927</v>
      </c>
      <c r="I56" s="1222"/>
    </row>
    <row r="57" ht="16.5" customHeight="1">
      <c r="I57" s="649" t="s">
        <v>145</v>
      </c>
    </row>
    <row r="58" ht="16.5" customHeight="1">
      <c r="I58" s="649"/>
    </row>
  </sheetData>
  <mergeCells count="63">
    <mergeCell ref="K32:M32"/>
    <mergeCell ref="N32:P32"/>
    <mergeCell ref="A19:A20"/>
    <mergeCell ref="B19:H19"/>
    <mergeCell ref="I19:O19"/>
    <mergeCell ref="A32:A33"/>
    <mergeCell ref="B32:D32"/>
    <mergeCell ref="E32:G32"/>
    <mergeCell ref="H32:J32"/>
    <mergeCell ref="H2:I2"/>
    <mergeCell ref="A2:A3"/>
    <mergeCell ref="B2:C2"/>
    <mergeCell ref="D2:E2"/>
    <mergeCell ref="F2:G2"/>
    <mergeCell ref="H45:I45"/>
    <mergeCell ref="H46:I46"/>
    <mergeCell ref="H47:I47"/>
    <mergeCell ref="H48:I48"/>
    <mergeCell ref="H49:I49"/>
    <mergeCell ref="H50:I50"/>
    <mergeCell ref="H51:I51"/>
    <mergeCell ref="H52:I52"/>
    <mergeCell ref="H53:I53"/>
    <mergeCell ref="H54:I54"/>
    <mergeCell ref="F54:G54"/>
    <mergeCell ref="F56:G56"/>
    <mergeCell ref="F53:G53"/>
    <mergeCell ref="F55:G55"/>
    <mergeCell ref="H55:I55"/>
    <mergeCell ref="H56:I56"/>
    <mergeCell ref="F45:G45"/>
    <mergeCell ref="F46:G46"/>
    <mergeCell ref="F47:G47"/>
    <mergeCell ref="F48:G48"/>
    <mergeCell ref="F49:G49"/>
    <mergeCell ref="F50:G50"/>
    <mergeCell ref="F51:G51"/>
    <mergeCell ref="F52:G52"/>
    <mergeCell ref="D52:E52"/>
    <mergeCell ref="D45:E45"/>
    <mergeCell ref="D46:E46"/>
    <mergeCell ref="D47:E47"/>
    <mergeCell ref="D48:E48"/>
    <mergeCell ref="B48:C48"/>
    <mergeCell ref="D53:E53"/>
    <mergeCell ref="B49:C49"/>
    <mergeCell ref="B50:C50"/>
    <mergeCell ref="B51:C51"/>
    <mergeCell ref="B52:C52"/>
    <mergeCell ref="B53:C53"/>
    <mergeCell ref="D49:E49"/>
    <mergeCell ref="D50:E50"/>
    <mergeCell ref="D51:E51"/>
    <mergeCell ref="J2:K2"/>
    <mergeCell ref="B54:C54"/>
    <mergeCell ref="B56:C56"/>
    <mergeCell ref="D54:E54"/>
    <mergeCell ref="D56:E56"/>
    <mergeCell ref="B55:C55"/>
    <mergeCell ref="D55:E55"/>
    <mergeCell ref="B45:C45"/>
    <mergeCell ref="B46:C46"/>
    <mergeCell ref="B47:C47"/>
  </mergeCells>
  <printOptions/>
  <pageMargins left="0.5905511811023623" right="0.5905511811023623" top="0.7874015748031497" bottom="0.7874015748031497" header="0.5118110236220472" footer="0.5118110236220472"/>
  <pageSetup horizontalDpi="300" verticalDpi="300" orientation="portrait" paperSize="9" scale="8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J20"/>
  <sheetViews>
    <sheetView showGridLines="0" workbookViewId="0" topLeftCell="A1">
      <selection activeCell="K1" sqref="K1"/>
    </sheetView>
  </sheetViews>
  <sheetFormatPr defaultColWidth="8.796875" defaultRowHeight="18.75" customHeight="1"/>
  <cols>
    <col min="1" max="1" width="13.3984375" style="28" customWidth="1"/>
    <col min="2" max="16" width="6.8984375" style="28" customWidth="1"/>
    <col min="17" max="16384" width="12" style="28" customWidth="1"/>
  </cols>
  <sheetData>
    <row r="1" spans="1:8" ht="18.75" customHeight="1" thickBot="1">
      <c r="A1" s="28" t="s">
        <v>1007</v>
      </c>
      <c r="F1" s="119"/>
      <c r="H1" s="119"/>
    </row>
    <row r="2" spans="1:10" ht="18.75" customHeight="1">
      <c r="A2" s="13" t="s">
        <v>168</v>
      </c>
      <c r="B2" s="11" t="s">
        <v>126</v>
      </c>
      <c r="C2" s="177" t="s">
        <v>42</v>
      </c>
      <c r="D2" s="177" t="s">
        <v>127</v>
      </c>
      <c r="E2" s="177" t="s">
        <v>110</v>
      </c>
      <c r="F2" s="177" t="s">
        <v>169</v>
      </c>
      <c r="G2" s="177" t="s">
        <v>11</v>
      </c>
      <c r="H2" s="177" t="s">
        <v>12</v>
      </c>
      <c r="I2" s="11" t="s">
        <v>17</v>
      </c>
      <c r="J2" s="358" t="s">
        <v>850</v>
      </c>
    </row>
    <row r="3" spans="1:10" ht="18.75" customHeight="1">
      <c r="A3" s="176" t="s">
        <v>162</v>
      </c>
      <c r="B3" s="115">
        <f>B4+B5</f>
        <v>94</v>
      </c>
      <c r="C3" s="99">
        <f aca="true" t="shared" si="0" ref="C3:J3">C4+C5</f>
        <v>56</v>
      </c>
      <c r="D3" s="99">
        <f t="shared" si="0"/>
        <v>119</v>
      </c>
      <c r="E3" s="99">
        <f t="shared" si="0"/>
        <v>72</v>
      </c>
      <c r="F3" s="99">
        <f t="shared" si="0"/>
        <v>43</v>
      </c>
      <c r="G3" s="99">
        <f t="shared" si="0"/>
        <v>77</v>
      </c>
      <c r="H3" s="99">
        <f t="shared" si="0"/>
        <v>78</v>
      </c>
      <c r="I3" s="284">
        <f t="shared" si="0"/>
        <v>62</v>
      </c>
      <c r="J3" s="123">
        <f t="shared" si="0"/>
        <v>32</v>
      </c>
    </row>
    <row r="4" spans="1:10" ht="18.75" customHeight="1">
      <c r="A4" s="128" t="s">
        <v>170</v>
      </c>
      <c r="B4" s="116">
        <v>58</v>
      </c>
      <c r="C4" s="100">
        <v>27</v>
      </c>
      <c r="D4" s="100">
        <v>70</v>
      </c>
      <c r="E4" s="100">
        <v>34</v>
      </c>
      <c r="F4" s="100">
        <v>16</v>
      </c>
      <c r="G4" s="100">
        <v>44</v>
      </c>
      <c r="H4" s="100">
        <v>54</v>
      </c>
      <c r="I4" s="89">
        <v>32</v>
      </c>
      <c r="J4" s="101">
        <v>18</v>
      </c>
    </row>
    <row r="5" spans="1:10" ht="18.75" customHeight="1" thickBot="1">
      <c r="A5" s="129" t="s">
        <v>171</v>
      </c>
      <c r="B5" s="118">
        <v>36</v>
      </c>
      <c r="C5" s="102">
        <v>29</v>
      </c>
      <c r="D5" s="102">
        <v>49</v>
      </c>
      <c r="E5" s="102">
        <v>38</v>
      </c>
      <c r="F5" s="102">
        <v>27</v>
      </c>
      <c r="G5" s="102">
        <v>33</v>
      </c>
      <c r="H5" s="102">
        <v>24</v>
      </c>
      <c r="I5" s="96">
        <v>30</v>
      </c>
      <c r="J5" s="357">
        <v>14</v>
      </c>
    </row>
    <row r="6" ht="18.75" customHeight="1">
      <c r="J6" s="119" t="s">
        <v>172</v>
      </c>
    </row>
    <row r="8" spans="1:10" ht="18.75" customHeight="1" thickBot="1">
      <c r="A8" s="82" t="s">
        <v>1008</v>
      </c>
      <c r="F8" s="119"/>
      <c r="J8" s="119" t="s">
        <v>173</v>
      </c>
    </row>
    <row r="9" spans="1:10" ht="18.75" customHeight="1">
      <c r="A9" s="1239" t="s">
        <v>27</v>
      </c>
      <c r="B9" s="1236" t="s">
        <v>174</v>
      </c>
      <c r="C9" s="1236"/>
      <c r="D9" s="1236"/>
      <c r="E9" s="1241" t="s">
        <v>175</v>
      </c>
      <c r="F9" s="1242"/>
      <c r="G9" s="1243"/>
      <c r="H9" s="1229" t="s">
        <v>176</v>
      </c>
      <c r="I9" s="1229"/>
      <c r="J9" s="1230"/>
    </row>
    <row r="10" spans="1:10" ht="18.75" customHeight="1">
      <c r="A10" s="1240"/>
      <c r="B10" s="166" t="s">
        <v>177</v>
      </c>
      <c r="C10" s="167" t="s">
        <v>178</v>
      </c>
      <c r="D10" s="166" t="s">
        <v>179</v>
      </c>
      <c r="E10" s="182" t="s">
        <v>177</v>
      </c>
      <c r="F10" s="167" t="s">
        <v>178</v>
      </c>
      <c r="G10" s="183" t="s">
        <v>179</v>
      </c>
      <c r="H10" s="166" t="s">
        <v>177</v>
      </c>
      <c r="I10" s="167" t="s">
        <v>178</v>
      </c>
      <c r="J10" s="168" t="s">
        <v>179</v>
      </c>
    </row>
    <row r="11" spans="1:10" ht="18.75" customHeight="1">
      <c r="A11" s="178" t="s">
        <v>126</v>
      </c>
      <c r="B11" s="87">
        <v>6780</v>
      </c>
      <c r="C11" s="84">
        <v>6780</v>
      </c>
      <c r="D11" s="327">
        <v>100</v>
      </c>
      <c r="E11" s="85">
        <v>32152</v>
      </c>
      <c r="F11" s="84">
        <v>25619</v>
      </c>
      <c r="G11" s="184">
        <v>79.7</v>
      </c>
      <c r="H11" s="87">
        <v>124086</v>
      </c>
      <c r="I11" s="84">
        <v>116986</v>
      </c>
      <c r="J11" s="103">
        <v>94.3</v>
      </c>
    </row>
    <row r="12" spans="1:10" ht="18.75" customHeight="1">
      <c r="A12" s="179" t="s">
        <v>42</v>
      </c>
      <c r="B12" s="92">
        <v>6780</v>
      </c>
      <c r="C12" s="88">
        <v>6780</v>
      </c>
      <c r="D12" s="328">
        <v>100</v>
      </c>
      <c r="E12" s="90">
        <v>31644</v>
      </c>
      <c r="F12" s="88">
        <v>25504</v>
      </c>
      <c r="G12" s="185">
        <v>80.6</v>
      </c>
      <c r="H12" s="92">
        <v>124302</v>
      </c>
      <c r="I12" s="88">
        <v>118719</v>
      </c>
      <c r="J12" s="104">
        <v>95.5</v>
      </c>
    </row>
    <row r="13" spans="1:10" ht="18.75" customHeight="1">
      <c r="A13" s="128" t="s">
        <v>127</v>
      </c>
      <c r="B13" s="92">
        <v>6780</v>
      </c>
      <c r="C13" s="88">
        <v>6780</v>
      </c>
      <c r="D13" s="328">
        <v>100</v>
      </c>
      <c r="E13" s="90">
        <v>32045</v>
      </c>
      <c r="F13" s="100">
        <v>25905</v>
      </c>
      <c r="G13" s="186">
        <v>80.8</v>
      </c>
      <c r="H13" s="92">
        <v>125372</v>
      </c>
      <c r="I13" s="100">
        <v>119790</v>
      </c>
      <c r="J13" s="117">
        <v>95.5</v>
      </c>
    </row>
    <row r="14" spans="1:10" ht="18.75" customHeight="1">
      <c r="A14" s="128" t="s">
        <v>110</v>
      </c>
      <c r="B14" s="92">
        <v>6780</v>
      </c>
      <c r="C14" s="88">
        <v>6780</v>
      </c>
      <c r="D14" s="328">
        <v>100</v>
      </c>
      <c r="E14" s="90">
        <v>32045</v>
      </c>
      <c r="F14" s="100">
        <v>25905</v>
      </c>
      <c r="G14" s="186">
        <v>80.8</v>
      </c>
      <c r="H14" s="92">
        <v>128902</v>
      </c>
      <c r="I14" s="100">
        <v>123452</v>
      </c>
      <c r="J14" s="117">
        <v>95.8</v>
      </c>
    </row>
    <row r="15" spans="1:10" ht="18.75" customHeight="1">
      <c r="A15" s="128" t="s">
        <v>10</v>
      </c>
      <c r="B15" s="92">
        <v>6780</v>
      </c>
      <c r="C15" s="88">
        <v>6780</v>
      </c>
      <c r="D15" s="328">
        <v>100</v>
      </c>
      <c r="E15" s="90">
        <v>31335</v>
      </c>
      <c r="F15" s="100">
        <v>25195</v>
      </c>
      <c r="G15" s="186">
        <v>80.4</v>
      </c>
      <c r="H15" s="92">
        <v>129521</v>
      </c>
      <c r="I15" s="100">
        <v>124083</v>
      </c>
      <c r="J15" s="117">
        <v>95.8</v>
      </c>
    </row>
    <row r="16" spans="1:10" ht="18.75" customHeight="1">
      <c r="A16" s="128" t="s">
        <v>11</v>
      </c>
      <c r="B16" s="92">
        <v>6780</v>
      </c>
      <c r="C16" s="88">
        <v>6780</v>
      </c>
      <c r="D16" s="328">
        <v>100</v>
      </c>
      <c r="E16" s="90">
        <v>31325</v>
      </c>
      <c r="F16" s="100">
        <v>25185</v>
      </c>
      <c r="G16" s="186">
        <v>80.4</v>
      </c>
      <c r="H16" s="92">
        <v>131068</v>
      </c>
      <c r="I16" s="100">
        <v>127277</v>
      </c>
      <c r="J16" s="117">
        <v>97.1</v>
      </c>
    </row>
    <row r="17" spans="1:10" ht="18.75" customHeight="1">
      <c r="A17" s="143" t="s">
        <v>12</v>
      </c>
      <c r="B17" s="92">
        <v>6780</v>
      </c>
      <c r="C17" s="88">
        <v>6780</v>
      </c>
      <c r="D17" s="328">
        <v>100</v>
      </c>
      <c r="E17" s="90">
        <v>31325</v>
      </c>
      <c r="F17" s="100">
        <v>25185</v>
      </c>
      <c r="G17" s="186">
        <v>80.4</v>
      </c>
      <c r="H17" s="94">
        <v>131717</v>
      </c>
      <c r="I17" s="110">
        <v>127926</v>
      </c>
      <c r="J17" s="175">
        <v>97.1</v>
      </c>
    </row>
    <row r="18" spans="1:10" ht="18.75" customHeight="1">
      <c r="A18" s="143" t="s">
        <v>17</v>
      </c>
      <c r="B18" s="94">
        <v>6780</v>
      </c>
      <c r="C18" s="290">
        <v>6780</v>
      </c>
      <c r="D18" s="329">
        <v>100</v>
      </c>
      <c r="E18" s="250">
        <v>31325</v>
      </c>
      <c r="F18" s="110">
        <v>25185</v>
      </c>
      <c r="G18" s="291">
        <v>80.4</v>
      </c>
      <c r="H18" s="94">
        <v>132711</v>
      </c>
      <c r="I18" s="110">
        <v>130196</v>
      </c>
      <c r="J18" s="175">
        <v>98.1</v>
      </c>
    </row>
    <row r="19" spans="1:10" ht="18.75" customHeight="1" thickBot="1">
      <c r="A19" s="362" t="s">
        <v>850</v>
      </c>
      <c r="B19" s="98">
        <v>6780</v>
      </c>
      <c r="C19" s="95">
        <v>6780</v>
      </c>
      <c r="D19" s="359">
        <v>100</v>
      </c>
      <c r="E19" s="97">
        <v>31325</v>
      </c>
      <c r="F19" s="95">
        <v>25185</v>
      </c>
      <c r="G19" s="360">
        <v>80.4</v>
      </c>
      <c r="H19" s="98">
        <v>132746</v>
      </c>
      <c r="I19" s="95">
        <v>129127</v>
      </c>
      <c r="J19" s="361">
        <v>97.3</v>
      </c>
    </row>
    <row r="20" ht="18.75" customHeight="1">
      <c r="J20" s="119" t="s">
        <v>172</v>
      </c>
    </row>
  </sheetData>
  <mergeCells count="4">
    <mergeCell ref="A9:A10"/>
    <mergeCell ref="B9:D9"/>
    <mergeCell ref="E9:G9"/>
    <mergeCell ref="H9:J9"/>
  </mergeCells>
  <printOptions/>
  <pageMargins left="0.5905511811023623" right="0.19" top="0.7874015748031497" bottom="0.7874015748031497" header="0.5118110236220472" footer="0.5118110236220472"/>
  <pageSetup horizontalDpi="300" verticalDpi="300" orientation="portrait" paperSize="9" scale="9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User48</dc:creator>
  <cp:keywords/>
  <dc:description/>
  <cp:lastModifiedBy>User48</cp:lastModifiedBy>
  <cp:lastPrinted>2003-05-15T10:52:39Z</cp:lastPrinted>
  <dcterms:created xsi:type="dcterms:W3CDTF">2002-10-27T01:24:32Z</dcterms:created>
  <dcterms:modified xsi:type="dcterms:W3CDTF">2003-10-21T11:03:43Z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