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10.13.151.226\share\共有フォルダ\02_経営企画担当\01_鶴岡営業所\○経営比較分析表\下水道\R7年度（R6決算数値）\03_起案・回答\"/>
    </mc:Choice>
  </mc:AlternateContent>
  <xr:revisionPtr revIDLastSave="0" documentId="13_ncr:1_{10196B64-D5A8-4A05-88E3-1859E896BC98}" xr6:coauthVersionLast="47" xr6:coauthVersionMax="47" xr10:uidLastSave="{00000000-0000-0000-0000-000000000000}"/>
  <workbookProtection workbookAlgorithmName="SHA-512" workbookHashValue="IQCQO4uZhVCHFmmQzZHUFv0tz0TZMKL99YDXtL8hIibFa1oZzRpA4Q5JR45KKDw+K81kLt7LbzXej4Ew5/onsQ==" workbookSaltValue="dWMBAUTCAKkLDNmcLGJgPA==" workbookSpinCount="100000" lockStructure="1"/>
  <bookViews>
    <workbookView showHorizontalScroll="0" showVerticalScroll="0" showSheetTabs="0"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I85" i="4"/>
  <c r="G85" i="4"/>
  <c r="E85" i="4"/>
  <c r="BB10" i="4"/>
  <c r="AT10" i="4"/>
  <c r="P10" i="4"/>
  <c r="AT8" i="4"/>
  <c r="B6"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<sst xmlns="http://schemas.openxmlformats.org/spreadsheetml/2006/main" count="231" uniqueCount="117">
  <si>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</si>
  <si>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</si>
  <si>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</si>
  <si>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</si>
  <si>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</si>
  <si>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</si>
  <si>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</si>
  <si>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</si>
  <si>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</si>
  <si>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</si>
  <si>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</si>
  <si>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</si>
  <si>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</si>
  <si>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</si>
  <si>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</si>
  <si>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</si>
  <si>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</si>
  <si>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</si>
  <si>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</si>
  <si>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</si>
  <si>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</si>
  <si>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</si>
  <si>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</si>
  <si>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</si>
  <si>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</si>
  <si>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</si>
  <si>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</si>
  <si>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</si>
  <si>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</si>
  <si>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</si>
  <si>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</si>
  <si>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</si>
  <si>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</si>
  <si>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</si>
  <si>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</si>
  <si>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</si>
  <si>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</si>
  <si>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</si>
  <si>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</si>
  <si>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</si>
  <si>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</si>
  <si>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</si>
  <si>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</si>
  <si>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</si>
  <si>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</si>
  <si>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</si>
  <si>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</si>
  <si>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</si>
  <si>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</si>
  <si>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</si>
  <si>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</si>
  <si>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</si>
  <si>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</si>
  <si>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</si>
  <si>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</si>
  <si>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</si>
  <si>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</si>
  <si>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</si>
  <si>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</si>
  <si>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</si>
  <si>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</si>
  <si>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</si>
  <si>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</si>
  <si>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</si>
  <si>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</si>
  <si>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</si>
  <si>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</si>
  <si>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</si>
  <si>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</si>
  <si>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</si>
  <si>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</si>
  <si>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</si>
  <si>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</si>
  <si>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</si>
  <si>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</si>
  <si>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</si>
  <si>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</si>
  <si>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</si>
  <si>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</si>
  <si>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</si>
  <si>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</si>
  <si>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</si>
  <si>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</si>
  <si>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</si>
  <si>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</si>
  <si>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</si>
  <si>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</si>
  <si>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</si>
  <si>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</si>
  <si>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</si>
  <si>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</si>
  <si>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</si>
  <si>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</si>
  <si>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</si>
  <si>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</si>
  <si>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鶴岡市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</si>
  <si>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</si>
  <si>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</si>
  <si>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</si>
  <si>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</si>
  <si>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</si>
  <si>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</si>
  <si>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</si>
  <si>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</si>
  <si>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</si>
  <si>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</si>
  <si>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</si>
  <si>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</si>
  <si>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</si>
  <si>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</si>
  <si>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</si>
  <si>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</si>
  <si>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</si>
  <si>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</si>
  <si>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下水道事業の収入において、一般会計から分流式下水道等に関わる繰入金によって下水道事業全体で収支のバランスを取っている現状ですが、原則として使用料収入のみで汚水処理にかかる経費を賄わなければならないため、一般会計からの繰入を減らす努力が必要となります。
　また、今後の施設の維持管理にかかる経費や改築費用の増加、人口減少による使用料収入の減少等が見込まれることを踏まえると、下水道サービスを持続的に提供していくため、安定した経営の実現が不可欠となります。「鶴岡市下水道ビジョン」に基づき計画的、効率的に整備を進め、併せてアセットマネジメントに取り組み、使用料の適正化や長寿命化計画による施設の改築を行っていく必要があります。</t>
    <rPh sb="20" eb="23">
      <t>ブンリュウシキ</t>
    </rPh>
    <rPh sb="23" eb="26">
      <t>ゲスイドウ</t>
    </rPh>
    <rPh sb="26" eb="27">
      <t>トウ</t>
    </rPh>
    <rPh sb="28" eb="29">
      <t>カカ</t>
    </rPh>
    <rPh sb="41" eb="43">
      <t>ジギョウ</t>
    </rPh>
    <rPh sb="43" eb="45">
      <t>ゼンタイ</t>
    </rPh>
    <rPh sb="130" eb="132">
      <t>コンゴ</t>
    </rPh>
    <rPh sb="228" eb="231">
      <t>ツルオカシ</t>
    </rPh>
    <rPh sb="231" eb="234">
      <t>ゲスイドウ</t>
    </rPh>
    <rPh sb="240" eb="241">
      <t>モト</t>
    </rPh>
    <rPh sb="243" eb="245">
      <t>ケイカク</t>
    </rPh>
    <rPh sb="245" eb="246">
      <t>テキ</t>
    </rPh>
    <rPh sb="247" eb="250">
      <t>コウリツテキ</t>
    </rPh>
    <phoneticPr fontId="4"/>
  </si>
  <si>
    <t>　①経常収支比率は、類似団体平均値に比べ低い傾向にあり、令和6年度は包括的維持管理業務の委託料が増加したこと等によって100％を下回りました。
　②累積欠損金比率は、累積欠損金が発生していないため、0％となっています。
　③流動比率は、平成初期における公共下水道網の整備事業費に充てられた企業債の償還額が依然として大きいことなどから、100％を下回っています。
　④企業債残高対事業規模比率は、企業債残高が前年度に比べ減少したことなどから前年度の比率を下回りました。
　⑤経費回収率は、使用料収入が減少したものの、汚水処理費が減少したことによって100％を上回っています。
　⑥汚水処理原価は、年間有収水量がさらに減少しましたが、汚水処理費も減少したため前年度よりも低くなりました。
　⑦施設利用率は、前年度よりも低下し、依然として施設が過大であり、実際の処理量に見合っていない状況となっています。
　⑧水洗化率は、公共下水道が整備されて相当年数が経過しており、普及が進んでいることにより、高い比率となっています。</t>
    <rPh sb="10" eb="14">
      <t>ルイジダンタイ</t>
    </rPh>
    <rPh sb="18" eb="19">
      <t>クラ</t>
    </rPh>
    <rPh sb="20" eb="21">
      <t>ヒク</t>
    </rPh>
    <rPh sb="22" eb="24">
      <t>ケイコウ</t>
    </rPh>
    <rPh sb="28" eb="30">
      <t>レイワ</t>
    </rPh>
    <rPh sb="31" eb="33">
      <t>ネンド</t>
    </rPh>
    <rPh sb="34" eb="37">
      <t>ホウカツテキ</t>
    </rPh>
    <rPh sb="37" eb="39">
      <t>イジ</t>
    </rPh>
    <rPh sb="39" eb="41">
      <t>カンリ</t>
    </rPh>
    <rPh sb="41" eb="43">
      <t>ギョウム</t>
    </rPh>
    <rPh sb="44" eb="47">
      <t>イタクリョウ</t>
    </rPh>
    <rPh sb="48" eb="50">
      <t>ゾウカ</t>
    </rPh>
    <rPh sb="54" eb="55">
      <t>トウ</t>
    </rPh>
    <rPh sb="64" eb="66">
      <t>シタマワ</t>
    </rPh>
    <rPh sb="111" eb="113">
      <t>リュウドウ</t>
    </rPh>
    <rPh sb="113" eb="115">
      <t>ヒリツ</t>
    </rPh>
    <rPh sb="126" eb="128">
      <t>コウキョウ</t>
    </rPh>
    <rPh sb="128" eb="131">
      <t>ゲスイドウ</t>
    </rPh>
    <rPh sb="131" eb="132">
      <t>モウ</t>
    </rPh>
    <rPh sb="133" eb="135">
      <t>セイビ</t>
    </rPh>
    <rPh sb="135" eb="137">
      <t>ジギョウ</t>
    </rPh>
    <rPh sb="137" eb="138">
      <t>ヒ</t>
    </rPh>
    <rPh sb="139" eb="140">
      <t>ア</t>
    </rPh>
    <rPh sb="152" eb="154">
      <t>イゼン</t>
    </rPh>
    <rPh sb="182" eb="190">
      <t>キギョウサイザンダカタイジギョウ</t>
    </rPh>
    <rPh sb="190" eb="192">
      <t>キボ</t>
    </rPh>
    <rPh sb="192" eb="194">
      <t>ヒリツ</t>
    </rPh>
    <rPh sb="197" eb="200">
      <t>キギョウサイ</t>
    </rPh>
    <rPh sb="200" eb="202">
      <t>ザンダカ</t>
    </rPh>
    <rPh sb="203" eb="206">
      <t>ゼンネンド</t>
    </rPh>
    <rPh sb="207" eb="208">
      <t>クラ</t>
    </rPh>
    <rPh sb="209" eb="211">
      <t>ゲンショウ</t>
    </rPh>
    <rPh sb="219" eb="222">
      <t>ゼンネンド</t>
    </rPh>
    <rPh sb="223" eb="225">
      <t>ヒリツ</t>
    </rPh>
    <rPh sb="243" eb="246">
      <t>シヨウリョウ</t>
    </rPh>
    <rPh sb="246" eb="248">
      <t>シュウニュウ</t>
    </rPh>
    <rPh sb="249" eb="251">
      <t>ゲンショウ</t>
    </rPh>
    <rPh sb="257" eb="259">
      <t>オスイ</t>
    </rPh>
    <rPh sb="259" eb="261">
      <t>ショリ</t>
    </rPh>
    <rPh sb="261" eb="262">
      <t>ヒ</t>
    </rPh>
    <rPh sb="263" eb="265">
      <t>ゲンショウ</t>
    </rPh>
    <rPh sb="278" eb="280">
      <t>ウワマワ</t>
    </rPh>
    <rPh sb="307" eb="309">
      <t>ゲンショウ</t>
    </rPh>
    <rPh sb="315" eb="317">
      <t>オスイ</t>
    </rPh>
    <rPh sb="317" eb="319">
      <t>ショリ</t>
    </rPh>
    <rPh sb="319" eb="320">
      <t>ヒ</t>
    </rPh>
    <rPh sb="321" eb="323">
      <t>ゲンショウ</t>
    </rPh>
    <rPh sb="327" eb="330">
      <t>ゼンネンド</t>
    </rPh>
    <rPh sb="333" eb="334">
      <t>ヒク</t>
    </rPh>
    <rPh sb="351" eb="354">
      <t>ゼンネンド</t>
    </rPh>
    <rPh sb="357" eb="359">
      <t>テイカ</t>
    </rPh>
    <rPh sb="361" eb="363">
      <t>イゼン</t>
    </rPh>
    <rPh sb="366" eb="368">
      <t>シセツ</t>
    </rPh>
    <rPh sb="369" eb="371">
      <t>カダイ</t>
    </rPh>
    <rPh sb="375" eb="377">
      <t>ジッサイ</t>
    </rPh>
    <rPh sb="378" eb="381">
      <t>ショリリョウ</t>
    </rPh>
    <rPh sb="382" eb="384">
      <t>ミア</t>
    </rPh>
    <rPh sb="389" eb="391">
      <t>ジョウキョウ</t>
    </rPh>
    <rPh sb="401" eb="405">
      <t>スイセンカリツ</t>
    </rPh>
    <rPh sb="431" eb="433">
      <t>フキュウ</t>
    </rPh>
    <rPh sb="434" eb="435">
      <t>スス</t>
    </rPh>
    <rPh sb="447" eb="449">
      <t>ヒリツ</t>
    </rPh>
    <phoneticPr fontId="4"/>
  </si>
  <si>
    <t>　①有形固定資産減価償却率は、類似団体平均値に比べ低い傾向にあり、現在も事業拡張が続いていることから、減価償却累計額が少なくなっています。
　②管渠老朽化率は令和5年度に法定耐用年数を超え、令和6年度では0.3％となり、今後も改築・更新時期を迎える管渠が増加することが考えられます。設備の回復・予防保全のための修繕や事業費の平準化を図り、計画的かつ効率的な維持修繕・改築更新に取り組んでいく必要があります。
　③令和6年度は改善を実施した管渠は無く、有形固定資産減価償却率と管渠改善率から緊急な改築等の必要性は低いといえます。</t>
    <rPh sb="15" eb="19">
      <t>ルイジダンタイ</t>
    </rPh>
    <rPh sb="23" eb="24">
      <t>クラ</t>
    </rPh>
    <rPh sb="25" eb="26">
      <t>ヒク</t>
    </rPh>
    <rPh sb="27" eb="29">
      <t>ケイコウ</t>
    </rPh>
    <rPh sb="57" eb="58">
      <t>ガク</t>
    </rPh>
    <rPh sb="59" eb="60">
      <t>スク</t>
    </rPh>
    <rPh sb="72" eb="74">
      <t>カンキョ</t>
    </rPh>
    <rPh sb="74" eb="77">
      <t>ロウキュウカ</t>
    </rPh>
    <rPh sb="77" eb="78">
      <t>リツ</t>
    </rPh>
    <rPh sb="82" eb="84">
      <t>ネンド</t>
    </rPh>
    <rPh sb="85" eb="87">
      <t>ホウテイ</t>
    </rPh>
    <rPh sb="87" eb="89">
      <t>タイヨウ</t>
    </rPh>
    <rPh sb="89" eb="91">
      <t>ネンスウ</t>
    </rPh>
    <rPh sb="92" eb="93">
      <t>コ</t>
    </rPh>
    <rPh sb="95" eb="97">
      <t>レイワ</t>
    </rPh>
    <rPh sb="98" eb="100">
      <t>ネンド</t>
    </rPh>
    <rPh sb="110" eb="112">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</si>
</sst>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0.18</c:v>
                </c:pt>
                <c:pt idx="1">
                  <c:v>0.67</c:v>
                </c:pt>
                <c:pt idx="2" formatCode="#,##0.00;&quot;△&quot;#,##0.00">
                  <c:v>0</c:v>
                </c:pt>
                <c:pt idx="3">
                  <c:v>1.0900000000000001</c:v>
                </c:pt>
                <c:pt idx="4" formatCode="#,##0.00;&quot;△&quot;#,##0.00">
                  <c:v>0</c:v>
                </c:pt>
              </c:numCache>
            </c:numRef>
          </c:val>
          <c:extLst>
            <c:ext xmlns:c16="http://schemas.microsoft.com/office/drawing/2014/chart" uri="{C3380CC4-5D6E-409C-BE32-E72D297353CC}">
              <c16:uniqueId val="{00000000-9A07-4D85-B94B-DF81DD1B299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9A07-4D85-B94B-DF81DD1B299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64.58</c:v>
                </c:pt>
                <c:pt idx="1">
                  <c:v>64.25</c:v>
                </c:pt>
                <c:pt idx="2">
                  <c:v>62.4</c:v>
                </c:pt>
                <c:pt idx="3">
                  <c:v>66.790000000000006</c:v>
                </c:pt>
                <c:pt idx="4">
                  <c:v>66.3</c:v>
                </c:pt>
              </c:numCache>
            </c:numRef>
          </c:val>
          <c:extLst>
            <c:ext xmlns:c16="http://schemas.microsoft.com/office/drawing/2014/chart" uri="{C3380CC4-5D6E-409C-BE32-E72D297353CC}">
              <c16:uniqueId val="{00000000-FE85-4508-9F69-0B3E5CC1EFB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FE85-4508-9F69-0B3E5CC1EFB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93.23</c:v>
                </c:pt>
                <c:pt idx="1">
                  <c:v>93.26</c:v>
                </c:pt>
                <c:pt idx="2">
                  <c:v>93.22</c:v>
                </c:pt>
                <c:pt idx="3">
                  <c:v>93.4</c:v>
                </c:pt>
                <c:pt idx="4">
                  <c:v>93</c:v>
                </c:pt>
              </c:numCache>
            </c:numRef>
          </c:val>
          <c:extLst>
            <c:ext xmlns:c16="http://schemas.microsoft.com/office/drawing/2014/chart" uri="{C3380CC4-5D6E-409C-BE32-E72D297353CC}">
              <c16:uniqueId val="{00000000-6ABF-434D-B830-92A2DB7167F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6ABF-434D-B830-92A2DB7167F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103.45</c:v>
                </c:pt>
                <c:pt idx="1">
                  <c:v>93.52</c:v>
                </c:pt>
                <c:pt idx="2">
                  <c:v>99.35</c:v>
                </c:pt>
                <c:pt idx="3">
                  <c:v>100.72</c:v>
                </c:pt>
                <c:pt idx="4">
                  <c:v>99.18</c:v>
                </c:pt>
              </c:numCache>
            </c:numRef>
          </c:val>
          <c:extLst>
            <c:ext xmlns:c16="http://schemas.microsoft.com/office/drawing/2014/chart" uri="{C3380CC4-5D6E-409C-BE32-E72D297353CC}">
              <c16:uniqueId val="{00000000-04B6-4F79-9643-D5398029A8F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04B6-4F79-9643-D5398029A8F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19.489999999999998</c:v>
                </c:pt>
                <c:pt idx="1">
                  <c:v>22.42</c:v>
                </c:pt>
                <c:pt idx="2">
                  <c:v>24.61</c:v>
                </c:pt>
                <c:pt idx="3">
                  <c:v>27.06</c:v>
                </c:pt>
                <c:pt idx="4">
                  <c:v>28.89</c:v>
                </c:pt>
              </c:numCache>
            </c:numRef>
          </c:val>
          <c:extLst>
            <c:ext xmlns:c16="http://schemas.microsoft.com/office/drawing/2014/chart" uri="{C3380CC4-5D6E-409C-BE32-E72D297353CC}">
              <c16:uniqueId val="{00000000-7405-4A96-9735-8636BEE1A58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7405-4A96-9735-8636BEE1A58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quot;-&quot;">
                  <c:v>0.15</c:v>
                </c:pt>
                <c:pt idx="4" formatCode="#,##0.00;&quot;△&quot;#,##0.00;&quot;-&quot;">
                  <c:v>0.3</c:v>
                </c:pt>
              </c:numCache>
            </c:numRef>
          </c:val>
          <c:extLst>
            <c:ext xmlns:c16="http://schemas.microsoft.com/office/drawing/2014/chart" uri="{C3380CC4-5D6E-409C-BE32-E72D297353CC}">
              <c16:uniqueId val="{00000000-6369-48F6-8816-A6870002CE5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6369-48F6-8816-A6870002CE5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4A-4811-9986-BA4DD669299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434A-4811-9986-BA4DD669299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50.23</c:v>
                </c:pt>
                <c:pt idx="1">
                  <c:v>46.58</c:v>
                </c:pt>
                <c:pt idx="2">
                  <c:v>54.22</c:v>
                </c:pt>
                <c:pt idx="3">
                  <c:v>56.07</c:v>
                </c:pt>
                <c:pt idx="4">
                  <c:v>58.64</c:v>
                </c:pt>
              </c:numCache>
            </c:numRef>
          </c:val>
          <c:extLst>
            <c:ext xmlns:c16="http://schemas.microsoft.com/office/drawing/2014/chart" uri="{C3380CC4-5D6E-409C-BE32-E72D297353CC}">
              <c16:uniqueId val="{00000000-CF35-4117-AF4E-9D4E772AA9C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CF35-4117-AF4E-9D4E772AA9C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975.59</c:v>
                </c:pt>
                <c:pt idx="1">
                  <c:v>909.52</c:v>
                </c:pt>
                <c:pt idx="2">
                  <c:v>958.37</c:v>
                </c:pt>
                <c:pt idx="3">
                  <c:v>916.23</c:v>
                </c:pt>
                <c:pt idx="4">
                  <c:v>915.83</c:v>
                </c:pt>
              </c:numCache>
            </c:numRef>
          </c:val>
          <c:extLst>
            <c:ext xmlns:c16="http://schemas.microsoft.com/office/drawing/2014/chart" uri="{C3380CC4-5D6E-409C-BE32-E72D297353CC}">
              <c16:uniqueId val="{00000000-8C39-48DF-AC41-7AE2BAF72AB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8C39-48DF-AC41-7AE2BAF72AB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97.91</c:v>
                </c:pt>
                <c:pt idx="1">
                  <c:v>102.06</c:v>
                </c:pt>
                <c:pt idx="2">
                  <c:v>99.91</c:v>
                </c:pt>
                <c:pt idx="3">
                  <c:v>99.9</c:v>
                </c:pt>
                <c:pt idx="4">
                  <c:v>101.06</c:v>
                </c:pt>
              </c:numCache>
            </c:numRef>
          </c:val>
          <c:extLst>
            <c:ext xmlns:c16="http://schemas.microsoft.com/office/drawing/2014/chart" uri="{C3380CC4-5D6E-409C-BE32-E72D297353CC}">
              <c16:uniqueId val="{00000000-E000-4FE5-8D41-CB0C775C4E2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E000-4FE5-8D41-CB0C775C4E2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218.66</c:v>
                </c:pt>
                <c:pt idx="1">
                  <c:v>211.75</c:v>
                </c:pt>
                <c:pt idx="2">
                  <c:v>216.86</c:v>
                </c:pt>
                <c:pt idx="3">
                  <c:v>217.1</c:v>
                </c:pt>
                <c:pt idx="4">
                  <c:v>214.92</c:v>
                </c:pt>
              </c:numCache>
            </c:numRef>
          </c:val>
          <c:extLst>
            <c:ext xmlns:c16="http://schemas.microsoft.com/office/drawing/2014/chart" uri="{C3380CC4-5D6E-409C-BE32-E72D297353CC}">
              <c16:uniqueId val="{00000000-B703-4AA4-A9D7-BDF205F672B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B703-4AA4-A9D7-BDF205F672B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山形県　鶴岡市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Bd1</v>
      </c>
      <c r="X8" s="39"/>
      <c r="Y8" s="39"/>
      <c r="Z8" s="39"/>
      <c r="AA8" s="39"/>
      <c r="AB8" s="39"/>
      <c r="AC8" s="39"/>
      <c r="AD8" s="40" t="str">
        <f>データ!$M$6</f>
        <v>非設置</v>
      </c>
      <c r="AE8" s="40"/>
      <c r="AF8" s="40"/>
      <c r="AG8" s="40"/>
      <c r="AH8" s="40"/>
      <c r="AI8" s="40"/>
      <c r="AJ8" s="40"/>
      <c r="AK8" s="3"/>
      <c r="AL8" s="41">
        <f>データ!S6</f>
        <v>116731</v>
      </c>
      <c r="AM8" s="41"/>
      <c r="AN8" s="41"/>
      <c r="AO8" s="41"/>
      <c r="AP8" s="41"/>
      <c r="AQ8" s="41"/>
      <c r="AR8" s="41"/>
      <c r="AS8" s="41"/>
      <c r="AT8" s="34">
        <f>データ!T6</f>
        <v>1311.51</v>
      </c>
      <c r="AU8" s="34"/>
      <c r="AV8" s="34"/>
      <c r="AW8" s="34"/>
      <c r="AX8" s="34"/>
      <c r="AY8" s="34"/>
      <c r="AZ8" s="34"/>
      <c r="BA8" s="34"/>
      <c r="BB8" s="34">
        <f>データ!U6</f>
        <v>89.01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61.07</v>
      </c>
      <c r="J10" s="34"/>
      <c r="K10" s="34"/>
      <c r="L10" s="34"/>
      <c r="M10" s="34"/>
      <c r="N10" s="34"/>
      <c r="O10" s="34"/>
      <c r="P10" s="34">
        <f>データ!P6</f>
        <v>76.72</v>
      </c>
      <c r="Q10" s="34"/>
      <c r="R10" s="34"/>
      <c r="S10" s="34"/>
      <c r="T10" s="34"/>
      <c r="U10" s="34"/>
      <c r="V10" s="34"/>
      <c r="W10" s="34">
        <f>データ!Q6</f>
        <v>82.26</v>
      </c>
      <c r="X10" s="34"/>
      <c r="Y10" s="34"/>
      <c r="Z10" s="34"/>
      <c r="AA10" s="34"/>
      <c r="AB10" s="34"/>
      <c r="AC10" s="34"/>
      <c r="AD10" s="41">
        <f>データ!R6</f>
        <v>3883</v>
      </c>
      <c r="AE10" s="41"/>
      <c r="AF10" s="41"/>
      <c r="AG10" s="41"/>
      <c r="AH10" s="41"/>
      <c r="AI10" s="41"/>
      <c r="AJ10" s="41"/>
      <c r="AK10" s="2"/>
      <c r="AL10" s="41">
        <f>データ!V6</f>
        <v>88745</v>
      </c>
      <c r="AM10" s="41"/>
      <c r="AN10" s="41"/>
      <c r="AO10" s="41"/>
      <c r="AP10" s="41"/>
      <c r="AQ10" s="41"/>
      <c r="AR10" s="41"/>
      <c r="AS10" s="41"/>
      <c r="AT10" s="34">
        <f>データ!W6</f>
        <v>29.05</v>
      </c>
      <c r="AU10" s="34"/>
      <c r="AV10" s="34"/>
      <c r="AW10" s="34"/>
      <c r="AX10" s="34"/>
      <c r="AY10" s="34"/>
      <c r="AZ10" s="34"/>
      <c r="BA10" s="34"/>
      <c r="BB10" s="34">
        <f>データ!X6</f>
        <v>3054.91</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115</v>
      </c>
      <c r="BM16" s="74"/>
      <c r="BN16" s="74"/>
      <c r="BO16" s="74"/>
      <c r="BP16" s="74"/>
      <c r="BQ16" s="74"/>
      <c r="BR16" s="74"/>
      <c r="BS16" s="74"/>
      <c r="BT16" s="74"/>
      <c r="BU16" s="74"/>
      <c r="BV16" s="74"/>
      <c r="BW16" s="74"/>
      <c r="BX16" s="74"/>
      <c r="BY16" s="74"/>
      <c r="BZ16" s="7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9" t="s">
        <v>27</v>
      </c>
      <c r="BM45" s="80"/>
      <c r="BN45" s="80"/>
      <c r="BO45" s="80"/>
      <c r="BP45" s="80"/>
      <c r="BQ45" s="80"/>
      <c r="BR45" s="80"/>
      <c r="BS45" s="80"/>
      <c r="BT45" s="80"/>
      <c r="BU45" s="80"/>
      <c r="BV45" s="80"/>
      <c r="BW45" s="80"/>
      <c r="BX45" s="80"/>
      <c r="BY45" s="80"/>
      <c r="BZ45" s="8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2"/>
      <c r="BM46" s="83"/>
      <c r="BN46" s="83"/>
      <c r="BO46" s="83"/>
      <c r="BP46" s="83"/>
      <c r="BQ46" s="83"/>
      <c r="BR46" s="83"/>
      <c r="BS46" s="83"/>
      <c r="BT46" s="83"/>
      <c r="BU46" s="83"/>
      <c r="BV46" s="83"/>
      <c r="BW46" s="83"/>
      <c r="BX46" s="83"/>
      <c r="BY46" s="83"/>
      <c r="BZ46" s="8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116</v>
      </c>
      <c r="BM47" s="74"/>
      <c r="BN47" s="74"/>
      <c r="BO47" s="74"/>
      <c r="BP47" s="74"/>
      <c r="BQ47" s="74"/>
      <c r="BR47" s="74"/>
      <c r="BS47" s="74"/>
      <c r="BT47" s="74"/>
      <c r="BU47" s="74"/>
      <c r="BV47" s="74"/>
      <c r="BW47" s="74"/>
      <c r="BX47" s="74"/>
      <c r="BY47" s="74"/>
      <c r="BZ47" s="7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3"/>
      <c r="BM60" s="74"/>
      <c r="BN60" s="74"/>
      <c r="BO60" s="74"/>
      <c r="BP60" s="74"/>
      <c r="BQ60" s="74"/>
      <c r="BR60" s="74"/>
      <c r="BS60" s="74"/>
      <c r="BT60" s="74"/>
      <c r="BU60" s="74"/>
      <c r="BV60" s="74"/>
      <c r="BW60" s="74"/>
      <c r="BX60" s="74"/>
      <c r="BY60" s="74"/>
      <c r="BZ60" s="75"/>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3"/>
      <c r="BM61" s="74"/>
      <c r="BN61" s="74"/>
      <c r="BO61" s="74"/>
      <c r="BP61" s="74"/>
      <c r="BQ61" s="74"/>
      <c r="BR61" s="74"/>
      <c r="BS61" s="74"/>
      <c r="BT61" s="74"/>
      <c r="BU61" s="74"/>
      <c r="BV61" s="74"/>
      <c r="BW61" s="74"/>
      <c r="BX61" s="74"/>
      <c r="BY61" s="74"/>
      <c r="BZ61" s="7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9" t="s">
        <v>29</v>
      </c>
      <c r="BM64" s="80"/>
      <c r="BN64" s="80"/>
      <c r="BO64" s="80"/>
      <c r="BP64" s="80"/>
      <c r="BQ64" s="80"/>
      <c r="BR64" s="80"/>
      <c r="BS64" s="80"/>
      <c r="BT64" s="80"/>
      <c r="BU64" s="80"/>
      <c r="BV64" s="80"/>
      <c r="BW64" s="80"/>
      <c r="BX64" s="80"/>
      <c r="BY64" s="80"/>
      <c r="BZ64" s="8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2"/>
      <c r="BM65" s="83"/>
      <c r="BN65" s="83"/>
      <c r="BO65" s="83"/>
      <c r="BP65" s="83"/>
      <c r="BQ65" s="83"/>
      <c r="BR65" s="83"/>
      <c r="BS65" s="83"/>
      <c r="BT65" s="83"/>
      <c r="BU65" s="83"/>
      <c r="BV65" s="83"/>
      <c r="BW65" s="83"/>
      <c r="BX65" s="83"/>
      <c r="BY65" s="83"/>
      <c r="BZ65" s="8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114</v>
      </c>
      <c r="BM66" s="74"/>
      <c r="BN66" s="74"/>
      <c r="BO66" s="74"/>
      <c r="BP66" s="74"/>
      <c r="BQ66" s="74"/>
      <c r="BR66" s="74"/>
      <c r="BS66" s="74"/>
      <c r="BT66" s="74"/>
      <c r="BU66" s="74"/>
      <c r="BV66" s="74"/>
      <c r="BW66" s="74"/>
      <c r="BX66" s="74"/>
      <c r="BY66" s="74"/>
      <c r="BZ66" s="7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2">
      <c r="C83" s="64" t="s">
        <v>30</v>
      </c>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MDT9hFUlcEgXIY/R3UiMl8Wmbv9ebs0Y6pJO6Pbn0UmK3E469NtdbPrDDdK5pL7fh3yudrH4jPs9SgX1M1Eyzw==" saltValue="eGYxuU7Y8EyqdBkSN8+JW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28</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2">
      <c r="A4" s="14" t="s">
        <v>54</v>
      </c>
      <c r="B4" s="16"/>
      <c r="C4" s="16"/>
      <c r="D4" s="16"/>
      <c r="E4" s="16"/>
      <c r="F4" s="16"/>
      <c r="G4" s="16"/>
      <c r="H4" s="69"/>
      <c r="I4" s="70"/>
      <c r="J4" s="70"/>
      <c r="K4" s="70"/>
      <c r="L4" s="70"/>
      <c r="M4" s="70"/>
      <c r="N4" s="70"/>
      <c r="O4" s="70"/>
      <c r="P4" s="70"/>
      <c r="Q4" s="70"/>
      <c r="R4" s="70"/>
      <c r="S4" s="70"/>
      <c r="T4" s="70"/>
      <c r="U4" s="70"/>
      <c r="V4" s="70"/>
      <c r="W4" s="70"/>
      <c r="X4" s="71"/>
      <c r="Y4" s="65" t="s">
        <v>55</v>
      </c>
      <c r="Z4" s="65"/>
      <c r="AA4" s="65"/>
      <c r="AB4" s="65"/>
      <c r="AC4" s="65"/>
      <c r="AD4" s="65"/>
      <c r="AE4" s="65"/>
      <c r="AF4" s="65"/>
      <c r="AG4" s="65"/>
      <c r="AH4" s="65"/>
      <c r="AI4" s="65"/>
      <c r="AJ4" s="65" t="s">
        <v>56</v>
      </c>
      <c r="AK4" s="65"/>
      <c r="AL4" s="65"/>
      <c r="AM4" s="65"/>
      <c r="AN4" s="65"/>
      <c r="AO4" s="65"/>
      <c r="AP4" s="65"/>
      <c r="AQ4" s="65"/>
      <c r="AR4" s="65"/>
      <c r="AS4" s="65"/>
      <c r="AT4" s="65"/>
      <c r="AU4" s="65" t="s">
        <v>57</v>
      </c>
      <c r="AV4" s="65"/>
      <c r="AW4" s="65"/>
      <c r="AX4" s="65"/>
      <c r="AY4" s="65"/>
      <c r="AZ4" s="65"/>
      <c r="BA4" s="65"/>
      <c r="BB4" s="65"/>
      <c r="BC4" s="65"/>
      <c r="BD4" s="65"/>
      <c r="BE4" s="65"/>
      <c r="BF4" s="65" t="s">
        <v>58</v>
      </c>
      <c r="BG4" s="65"/>
      <c r="BH4" s="65"/>
      <c r="BI4" s="65"/>
      <c r="BJ4" s="65"/>
      <c r="BK4" s="65"/>
      <c r="BL4" s="65"/>
      <c r="BM4" s="65"/>
      <c r="BN4" s="65"/>
      <c r="BO4" s="65"/>
      <c r="BP4" s="65"/>
      <c r="BQ4" s="65" t="s">
        <v>59</v>
      </c>
      <c r="BR4" s="65"/>
      <c r="BS4" s="65"/>
      <c r="BT4" s="65"/>
      <c r="BU4" s="65"/>
      <c r="BV4" s="65"/>
      <c r="BW4" s="65"/>
      <c r="BX4" s="65"/>
      <c r="BY4" s="65"/>
      <c r="BZ4" s="65"/>
      <c r="CA4" s="65"/>
      <c r="CB4" s="65" t="s">
        <v>60</v>
      </c>
      <c r="CC4" s="65"/>
      <c r="CD4" s="65"/>
      <c r="CE4" s="65"/>
      <c r="CF4" s="65"/>
      <c r="CG4" s="65"/>
      <c r="CH4" s="65"/>
      <c r="CI4" s="65"/>
      <c r="CJ4" s="65"/>
      <c r="CK4" s="65"/>
      <c r="CL4" s="65"/>
      <c r="CM4" s="65" t="s">
        <v>61</v>
      </c>
      <c r="CN4" s="65"/>
      <c r="CO4" s="65"/>
      <c r="CP4" s="65"/>
      <c r="CQ4" s="65"/>
      <c r="CR4" s="65"/>
      <c r="CS4" s="65"/>
      <c r="CT4" s="65"/>
      <c r="CU4" s="65"/>
      <c r="CV4" s="65"/>
      <c r="CW4" s="65"/>
      <c r="CX4" s="65" t="s">
        <v>62</v>
      </c>
      <c r="CY4" s="65"/>
      <c r="CZ4" s="65"/>
      <c r="DA4" s="65"/>
      <c r="DB4" s="65"/>
      <c r="DC4" s="65"/>
      <c r="DD4" s="65"/>
      <c r="DE4" s="65"/>
      <c r="DF4" s="65"/>
      <c r="DG4" s="65"/>
      <c r="DH4" s="65"/>
      <c r="DI4" s="65" t="s">
        <v>63</v>
      </c>
      <c r="DJ4" s="65"/>
      <c r="DK4" s="65"/>
      <c r="DL4" s="65"/>
      <c r="DM4" s="65"/>
      <c r="DN4" s="65"/>
      <c r="DO4" s="65"/>
      <c r="DP4" s="65"/>
      <c r="DQ4" s="65"/>
      <c r="DR4" s="65"/>
      <c r="DS4" s="65"/>
      <c r="DT4" s="65" t="s">
        <v>64</v>
      </c>
      <c r="DU4" s="65"/>
      <c r="DV4" s="65"/>
      <c r="DW4" s="65"/>
      <c r="DX4" s="65"/>
      <c r="DY4" s="65"/>
      <c r="DZ4" s="65"/>
      <c r="EA4" s="65"/>
      <c r="EB4" s="65"/>
      <c r="EC4" s="65"/>
      <c r="ED4" s="65"/>
      <c r="EE4" s="65" t="s">
        <v>65</v>
      </c>
      <c r="EF4" s="65"/>
      <c r="EG4" s="65"/>
      <c r="EH4" s="65"/>
      <c r="EI4" s="65"/>
      <c r="EJ4" s="65"/>
      <c r="EK4" s="65"/>
      <c r="EL4" s="65"/>
      <c r="EM4" s="65"/>
      <c r="EN4" s="65"/>
      <c r="EO4" s="65"/>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62031</v>
      </c>
      <c r="D6" s="19">
        <f t="shared" si="3"/>
        <v>46</v>
      </c>
      <c r="E6" s="19">
        <f t="shared" si="3"/>
        <v>17</v>
      </c>
      <c r="F6" s="19">
        <f t="shared" si="3"/>
        <v>1</v>
      </c>
      <c r="G6" s="19">
        <f t="shared" si="3"/>
        <v>0</v>
      </c>
      <c r="H6" s="19" t="str">
        <f t="shared" si="3"/>
        <v>山形県　鶴岡市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61.07</v>
      </c>
      <c r="P6" s="20">
        <f t="shared" si="3"/>
        <v>76.72</v>
      </c>
      <c r="Q6" s="20">
        <f t="shared" si="3"/>
        <v>82.26</v>
      </c>
      <c r="R6" s="20">
        <f t="shared" si="3"/>
        <v>3883</v>
      </c>
      <c r="S6" s="20">
        <f t="shared" si="3"/>
        <v>116731</v>
      </c>
      <c r="T6" s="20">
        <f t="shared" si="3"/>
        <v>1311.51</v>
      </c>
      <c r="U6" s="20">
        <f t="shared" si="3"/>
        <v>89.01</v>
      </c>
      <c r="V6" s="20">
        <f t="shared" si="3"/>
        <v>88745</v>
      </c>
      <c r="W6" s="20">
        <f t="shared" si="3"/>
        <v>29.05</v>
      </c>
      <c r="X6" s="20">
        <f t="shared" si="3"/>
        <v>3054.91</v>
      </c>
      <c r="Y6" s="21">
        <f>IF(Y7="",NA(),Y7)</f>
        <v>103.45</v>
      </c>
      <c r="Z6" s="21">
        <f t="shared" ref="Z6:AH6" si="4">IF(Z7="",NA(),Z7)</f>
        <v>93.52</v>
      </c>
      <c r="AA6" s="21">
        <f t="shared" si="4"/>
        <v>99.35</v>
      </c>
      <c r="AB6" s="21">
        <f t="shared" si="4"/>
        <v>100.72</v>
      </c>
      <c r="AC6" s="21">
        <f t="shared" si="4"/>
        <v>99.18</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50.23</v>
      </c>
      <c r="AV6" s="21">
        <f t="shared" ref="AV6:BD6" si="6">IF(AV7="",NA(),AV7)</f>
        <v>46.58</v>
      </c>
      <c r="AW6" s="21">
        <f t="shared" si="6"/>
        <v>54.22</v>
      </c>
      <c r="AX6" s="21">
        <f t="shared" si="6"/>
        <v>56.07</v>
      </c>
      <c r="AY6" s="21">
        <f t="shared" si="6"/>
        <v>58.64</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975.59</v>
      </c>
      <c r="BG6" s="21">
        <f t="shared" ref="BG6:BO6" si="7">IF(BG7="",NA(),BG7)</f>
        <v>909.52</v>
      </c>
      <c r="BH6" s="21">
        <f t="shared" si="7"/>
        <v>958.37</v>
      </c>
      <c r="BI6" s="21">
        <f t="shared" si="7"/>
        <v>916.23</v>
      </c>
      <c r="BJ6" s="21">
        <f t="shared" si="7"/>
        <v>915.83</v>
      </c>
      <c r="BK6" s="21">
        <f t="shared" si="7"/>
        <v>857.88</v>
      </c>
      <c r="BL6" s="21">
        <f t="shared" si="7"/>
        <v>825.1</v>
      </c>
      <c r="BM6" s="21">
        <f t="shared" si="7"/>
        <v>789.87</v>
      </c>
      <c r="BN6" s="21">
        <f t="shared" si="7"/>
        <v>749.43</v>
      </c>
      <c r="BO6" s="21">
        <f t="shared" si="7"/>
        <v>698.04</v>
      </c>
      <c r="BP6" s="20" t="str">
        <f>IF(BP7="","",IF(BP7="-","【-】","【"&amp;SUBSTITUTE(TEXT(BP7,"#,##0.00"),"-","△")&amp;"】"))</f>
        <v>【602.56】</v>
      </c>
      <c r="BQ6" s="21">
        <f>IF(BQ7="",NA(),BQ7)</f>
        <v>97.91</v>
      </c>
      <c r="BR6" s="21">
        <f t="shared" ref="BR6:BZ6" si="8">IF(BR7="",NA(),BR7)</f>
        <v>102.06</v>
      </c>
      <c r="BS6" s="21">
        <f t="shared" si="8"/>
        <v>99.91</v>
      </c>
      <c r="BT6" s="21">
        <f t="shared" si="8"/>
        <v>99.9</v>
      </c>
      <c r="BU6" s="21">
        <f t="shared" si="8"/>
        <v>101.06</v>
      </c>
      <c r="BV6" s="21">
        <f t="shared" si="8"/>
        <v>94.97</v>
      </c>
      <c r="BW6" s="21">
        <f t="shared" si="8"/>
        <v>97.07</v>
      </c>
      <c r="BX6" s="21">
        <f t="shared" si="8"/>
        <v>98.06</v>
      </c>
      <c r="BY6" s="21">
        <f t="shared" si="8"/>
        <v>98.46</v>
      </c>
      <c r="BZ6" s="21">
        <f t="shared" si="8"/>
        <v>97.98</v>
      </c>
      <c r="CA6" s="20" t="str">
        <f>IF(CA7="","",IF(CA7="-","【-】","【"&amp;SUBSTITUTE(TEXT(CA7,"#,##0.00"),"-","△")&amp;"】"))</f>
        <v>【97.94】</v>
      </c>
      <c r="CB6" s="21">
        <f>IF(CB7="",NA(),CB7)</f>
        <v>218.66</v>
      </c>
      <c r="CC6" s="21">
        <f t="shared" ref="CC6:CK6" si="9">IF(CC7="",NA(),CC7)</f>
        <v>211.75</v>
      </c>
      <c r="CD6" s="21">
        <f t="shared" si="9"/>
        <v>216.86</v>
      </c>
      <c r="CE6" s="21">
        <f t="shared" si="9"/>
        <v>217.1</v>
      </c>
      <c r="CF6" s="21">
        <f t="shared" si="9"/>
        <v>214.92</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64.58</v>
      </c>
      <c r="CN6" s="21">
        <f t="shared" ref="CN6:CV6" si="10">IF(CN7="",NA(),CN7)</f>
        <v>64.25</v>
      </c>
      <c r="CO6" s="21">
        <f t="shared" si="10"/>
        <v>62.4</v>
      </c>
      <c r="CP6" s="21">
        <f t="shared" si="10"/>
        <v>66.790000000000006</v>
      </c>
      <c r="CQ6" s="21">
        <f t="shared" si="10"/>
        <v>66.3</v>
      </c>
      <c r="CR6" s="21">
        <f t="shared" si="10"/>
        <v>65.28</v>
      </c>
      <c r="CS6" s="21">
        <f t="shared" si="10"/>
        <v>64.92</v>
      </c>
      <c r="CT6" s="21">
        <f t="shared" si="10"/>
        <v>64.14</v>
      </c>
      <c r="CU6" s="21">
        <f t="shared" si="10"/>
        <v>63.71</v>
      </c>
      <c r="CV6" s="21">
        <f t="shared" si="10"/>
        <v>64.95</v>
      </c>
      <c r="CW6" s="20" t="str">
        <f>IF(CW7="","",IF(CW7="-","【-】","【"&amp;SUBSTITUTE(TEXT(CW7,"#,##0.00"),"-","△")&amp;"】"))</f>
        <v>【60.13】</v>
      </c>
      <c r="CX6" s="21">
        <f>IF(CX7="",NA(),CX7)</f>
        <v>93.23</v>
      </c>
      <c r="CY6" s="21">
        <f t="shared" ref="CY6:DG6" si="11">IF(CY7="",NA(),CY7)</f>
        <v>93.26</v>
      </c>
      <c r="CZ6" s="21">
        <f t="shared" si="11"/>
        <v>93.22</v>
      </c>
      <c r="DA6" s="21">
        <f t="shared" si="11"/>
        <v>93.4</v>
      </c>
      <c r="DB6" s="21">
        <f t="shared" si="11"/>
        <v>93</v>
      </c>
      <c r="DC6" s="21">
        <f t="shared" si="11"/>
        <v>92.72</v>
      </c>
      <c r="DD6" s="21">
        <f t="shared" si="11"/>
        <v>92.88</v>
      </c>
      <c r="DE6" s="21">
        <f t="shared" si="11"/>
        <v>92.9</v>
      </c>
      <c r="DF6" s="21">
        <f t="shared" si="11"/>
        <v>92.89</v>
      </c>
      <c r="DG6" s="21">
        <f t="shared" si="11"/>
        <v>93.08</v>
      </c>
      <c r="DH6" s="20" t="str">
        <f>IF(DH7="","",IF(DH7="-","【-】","【"&amp;SUBSTITUTE(TEXT(DH7,"#,##0.00"),"-","△")&amp;"】"))</f>
        <v>【96.00】</v>
      </c>
      <c r="DI6" s="21">
        <f>IF(DI7="",NA(),DI7)</f>
        <v>19.489999999999998</v>
      </c>
      <c r="DJ6" s="21">
        <f t="shared" ref="DJ6:DR6" si="12">IF(DJ7="",NA(),DJ7)</f>
        <v>22.42</v>
      </c>
      <c r="DK6" s="21">
        <f t="shared" si="12"/>
        <v>24.61</v>
      </c>
      <c r="DL6" s="21">
        <f t="shared" si="12"/>
        <v>27.06</v>
      </c>
      <c r="DM6" s="21">
        <f t="shared" si="12"/>
        <v>28.89</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1">
        <f t="shared" si="13"/>
        <v>0.15</v>
      </c>
      <c r="DX6" s="21">
        <f t="shared" si="13"/>
        <v>0.3</v>
      </c>
      <c r="DY6" s="21">
        <f t="shared" si="13"/>
        <v>1.22</v>
      </c>
      <c r="DZ6" s="21">
        <f t="shared" si="13"/>
        <v>1.61</v>
      </c>
      <c r="EA6" s="21">
        <f t="shared" si="13"/>
        <v>2.08</v>
      </c>
      <c r="EB6" s="21">
        <f t="shared" si="13"/>
        <v>2.74</v>
      </c>
      <c r="EC6" s="21">
        <f t="shared" si="13"/>
        <v>3.24</v>
      </c>
      <c r="ED6" s="20" t="str">
        <f>IF(ED7="","",IF(ED7="-","【-】","【"&amp;SUBSTITUTE(TEXT(ED7,"#,##0.00"),"-","△")&amp;"】"))</f>
        <v>【9.46】</v>
      </c>
      <c r="EE6" s="21">
        <f>IF(EE7="",NA(),EE7)</f>
        <v>0.18</v>
      </c>
      <c r="EF6" s="21">
        <f t="shared" ref="EF6:EN6" si="14">IF(EF7="",NA(),EF7)</f>
        <v>0.67</v>
      </c>
      <c r="EG6" s="20">
        <f t="shared" si="14"/>
        <v>0</v>
      </c>
      <c r="EH6" s="21">
        <f t="shared" si="14"/>
        <v>1.0900000000000001</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2">
      <c r="A7" s="14"/>
      <c r="B7" s="23">
        <v>2024</v>
      </c>
      <c r="C7" s="23">
        <v>62031</v>
      </c>
      <c r="D7" s="23">
        <v>46</v>
      </c>
      <c r="E7" s="23">
        <v>17</v>
      </c>
      <c r="F7" s="23">
        <v>1</v>
      </c>
      <c r="G7" s="23">
        <v>0</v>
      </c>
      <c r="H7" s="23" t="s">
        <v>95</v>
      </c>
      <c r="I7" s="23" t="s">
        <v>96</v>
      </c>
      <c r="J7" s="23" t="s">
        <v>97</v>
      </c>
      <c r="K7" s="23" t="s">
        <v>98</v>
      </c>
      <c r="L7" s="23" t="s">
        <v>99</v>
      </c>
      <c r="M7" s="23" t="s">
        <v>100</v>
      </c>
      <c r="N7" s="24" t="s">
        <v>101</v>
      </c>
      <c r="O7" s="24">
        <v>61.07</v>
      </c>
      <c r="P7" s="24">
        <v>76.72</v>
      </c>
      <c r="Q7" s="24">
        <v>82.26</v>
      </c>
      <c r="R7" s="24">
        <v>3883</v>
      </c>
      <c r="S7" s="24">
        <v>116731</v>
      </c>
      <c r="T7" s="24">
        <v>1311.51</v>
      </c>
      <c r="U7" s="24">
        <v>89.01</v>
      </c>
      <c r="V7" s="24">
        <v>88745</v>
      </c>
      <c r="W7" s="24">
        <v>29.05</v>
      </c>
      <c r="X7" s="24">
        <v>3054.91</v>
      </c>
      <c r="Y7" s="24">
        <v>103.45</v>
      </c>
      <c r="Z7" s="24">
        <v>93.52</v>
      </c>
      <c r="AA7" s="24">
        <v>99.35</v>
      </c>
      <c r="AB7" s="24">
        <v>100.72</v>
      </c>
      <c r="AC7" s="24">
        <v>99.18</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50.23</v>
      </c>
      <c r="AV7" s="24">
        <v>46.58</v>
      </c>
      <c r="AW7" s="24">
        <v>54.22</v>
      </c>
      <c r="AX7" s="24">
        <v>56.07</v>
      </c>
      <c r="AY7" s="24">
        <v>58.64</v>
      </c>
      <c r="AZ7" s="24">
        <v>67.930000000000007</v>
      </c>
      <c r="BA7" s="24">
        <v>68.53</v>
      </c>
      <c r="BB7" s="24">
        <v>69.180000000000007</v>
      </c>
      <c r="BC7" s="24">
        <v>76.319999999999993</v>
      </c>
      <c r="BD7" s="24">
        <v>80.33</v>
      </c>
      <c r="BE7" s="24">
        <v>82.75</v>
      </c>
      <c r="BF7" s="24">
        <v>975.59</v>
      </c>
      <c r="BG7" s="24">
        <v>909.52</v>
      </c>
      <c r="BH7" s="24">
        <v>958.37</v>
      </c>
      <c r="BI7" s="24">
        <v>916.23</v>
      </c>
      <c r="BJ7" s="24">
        <v>915.83</v>
      </c>
      <c r="BK7" s="24">
        <v>857.88</v>
      </c>
      <c r="BL7" s="24">
        <v>825.1</v>
      </c>
      <c r="BM7" s="24">
        <v>789.87</v>
      </c>
      <c r="BN7" s="24">
        <v>749.43</v>
      </c>
      <c r="BO7" s="24">
        <v>698.04</v>
      </c>
      <c r="BP7" s="24">
        <v>602.55999999999995</v>
      </c>
      <c r="BQ7" s="24">
        <v>97.91</v>
      </c>
      <c r="BR7" s="24">
        <v>102.06</v>
      </c>
      <c r="BS7" s="24">
        <v>99.91</v>
      </c>
      <c r="BT7" s="24">
        <v>99.9</v>
      </c>
      <c r="BU7" s="24">
        <v>101.06</v>
      </c>
      <c r="BV7" s="24">
        <v>94.97</v>
      </c>
      <c r="BW7" s="24">
        <v>97.07</v>
      </c>
      <c r="BX7" s="24">
        <v>98.06</v>
      </c>
      <c r="BY7" s="24">
        <v>98.46</v>
      </c>
      <c r="BZ7" s="24">
        <v>97.98</v>
      </c>
      <c r="CA7" s="24">
        <v>97.94</v>
      </c>
      <c r="CB7" s="24">
        <v>218.66</v>
      </c>
      <c r="CC7" s="24">
        <v>211.75</v>
      </c>
      <c r="CD7" s="24">
        <v>216.86</v>
      </c>
      <c r="CE7" s="24">
        <v>217.1</v>
      </c>
      <c r="CF7" s="24">
        <v>214.92</v>
      </c>
      <c r="CG7" s="24">
        <v>159.49</v>
      </c>
      <c r="CH7" s="24">
        <v>157.81</v>
      </c>
      <c r="CI7" s="24">
        <v>157.37</v>
      </c>
      <c r="CJ7" s="24">
        <v>157.44999999999999</v>
      </c>
      <c r="CK7" s="24">
        <v>159.75</v>
      </c>
      <c r="CL7" s="24">
        <v>140.97999999999999</v>
      </c>
      <c r="CM7" s="24">
        <v>64.58</v>
      </c>
      <c r="CN7" s="24">
        <v>64.25</v>
      </c>
      <c r="CO7" s="24">
        <v>62.4</v>
      </c>
      <c r="CP7" s="24">
        <v>66.790000000000006</v>
      </c>
      <c r="CQ7" s="24">
        <v>66.3</v>
      </c>
      <c r="CR7" s="24">
        <v>65.28</v>
      </c>
      <c r="CS7" s="24">
        <v>64.92</v>
      </c>
      <c r="CT7" s="24">
        <v>64.14</v>
      </c>
      <c r="CU7" s="24">
        <v>63.71</v>
      </c>
      <c r="CV7" s="24">
        <v>64.95</v>
      </c>
      <c r="CW7" s="24">
        <v>60.13</v>
      </c>
      <c r="CX7" s="24">
        <v>93.23</v>
      </c>
      <c r="CY7" s="24">
        <v>93.26</v>
      </c>
      <c r="CZ7" s="24">
        <v>93.22</v>
      </c>
      <c r="DA7" s="24">
        <v>93.4</v>
      </c>
      <c r="DB7" s="24">
        <v>93</v>
      </c>
      <c r="DC7" s="24">
        <v>92.72</v>
      </c>
      <c r="DD7" s="24">
        <v>92.88</v>
      </c>
      <c r="DE7" s="24">
        <v>92.9</v>
      </c>
      <c r="DF7" s="24">
        <v>92.89</v>
      </c>
      <c r="DG7" s="24">
        <v>93.08</v>
      </c>
      <c r="DH7" s="24">
        <v>96</v>
      </c>
      <c r="DI7" s="24">
        <v>19.489999999999998</v>
      </c>
      <c r="DJ7" s="24">
        <v>22.42</v>
      </c>
      <c r="DK7" s="24">
        <v>24.61</v>
      </c>
      <c r="DL7" s="24">
        <v>27.06</v>
      </c>
      <c r="DM7" s="24">
        <v>28.89</v>
      </c>
      <c r="DN7" s="24">
        <v>23.79</v>
      </c>
      <c r="DO7" s="24">
        <v>25.66</v>
      </c>
      <c r="DP7" s="24">
        <v>27.46</v>
      </c>
      <c r="DQ7" s="24">
        <v>29.93</v>
      </c>
      <c r="DR7" s="24">
        <v>31.89</v>
      </c>
      <c r="DS7" s="24">
        <v>42.2</v>
      </c>
      <c r="DT7" s="24">
        <v>0</v>
      </c>
      <c r="DU7" s="24">
        <v>0</v>
      </c>
      <c r="DV7" s="24">
        <v>0</v>
      </c>
      <c r="DW7" s="24">
        <v>0.15</v>
      </c>
      <c r="DX7" s="24">
        <v>0.3</v>
      </c>
      <c r="DY7" s="24">
        <v>1.22</v>
      </c>
      <c r="DZ7" s="24">
        <v>1.61</v>
      </c>
      <c r="EA7" s="24">
        <v>2.08</v>
      </c>
      <c r="EB7" s="24">
        <v>2.74</v>
      </c>
      <c r="EC7" s="24">
        <v>3.24</v>
      </c>
      <c r="ED7" s="24">
        <v>9.4600000000000009</v>
      </c>
      <c r="EE7" s="24">
        <v>0.18</v>
      </c>
      <c r="EF7" s="24">
        <v>0.67</v>
      </c>
      <c r="EG7" s="24">
        <v>0</v>
      </c>
      <c r="EH7" s="24">
        <v>1.0900000000000001</v>
      </c>
      <c r="EI7" s="24">
        <v>0</v>
      </c>
      <c r="EJ7" s="24">
        <v>0.09</v>
      </c>
      <c r="EK7" s="24">
        <v>0.17</v>
      </c>
      <c r="EL7" s="24">
        <v>0.13</v>
      </c>
      <c r="EM7" s="24">
        <v>0.06</v>
      </c>
      <c r="EN7" s="24">
        <v>0.08</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P83069</cp:lastModifiedBy>
  <dcterms:created xsi:type="dcterms:W3CDTF">2025-12-23T05:57:06Z</dcterms:created>
  <dcterms:modified xsi:type="dcterms:W3CDTF">2026-02-09T23:47:44Z</dcterms:modified>
  <cp:category/>
</cp:coreProperties>
</file>