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13.151.226\share\共有フォルダ\02_経営企画担当\01_鶴岡営業所\○経営比較分析表\下水道\R7年度（R6決算数値）\03_起案・回答\"/>
    </mc:Choice>
  </mc:AlternateContent>
  <xr:revisionPtr revIDLastSave="0" documentId="13_ncr:1_{65292477-315B-4172-A292-2C90C4C37228}" xr6:coauthVersionLast="47" xr6:coauthVersionMax="47" xr10:uidLastSave="{00000000-0000-0000-0000-000000000000}"/>
  <workbookProtection workbookAlgorithmName="SHA-512" workbookHashValue="G63A79Ezk2sJ3Q8g0G5fXEv/yWowyuTUlqVZ0qtbBIn9Ic8DStTJ+U7WZH3UQztE9sPRNqX1baf1LQUDgZO50A==" workbookSaltValue="vC8J9uPFjnnsw3gwMDGlc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<sst xmlns="http://schemas.openxmlformats.org/spreadsheetml/2006/main" count="231" uniqueCount="115">
  <si>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</si>
  <si>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</si>
  <si>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</si>
  <si>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</si>
  <si>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</si>
  <si>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</si>
  <si>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</si>
  <si>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</si>
  <si>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</si>
  <si>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</si>
  <si>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</si>
  <si>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</si>
  <si>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</si>
  <si>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</si>
  <si>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</si>
  <si>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</si>
  <si>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</si>
  <si>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</si>
  <si>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</si>
  <si>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</si>
  <si>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</si>
  <si>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</si>
  <si>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</si>
  <si>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</si>
  <si>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</si>
  <si>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</si>
  <si>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</si>
  <si>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</si>
  <si>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</si>
  <si>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</si>
  <si>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</si>
  <si>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</si>
  <si>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</si>
  <si>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</si>
  <si>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</si>
  <si>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</si>
  <si>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</si>
  <si>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</si>
  <si>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</si>
  <si>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</si>
  <si>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</si>
  <si>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</si>
  <si>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</si>
  <si>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</si>
  <si>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</si>
  <si>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</si>
  <si>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</si>
  <si>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</si>
  <si>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</si>
  <si>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</si>
  <si>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</si>
  <si>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</si>
  <si>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</si>
  <si>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</si>
  <si>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</si>
  <si>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</si>
  <si>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</si>
  <si>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</si>
  <si>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</si>
  <si>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</si>
  <si>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</si>
  <si>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</si>
  <si>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</si>
  <si>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</si>
  <si>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</si>
  <si>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</si>
  <si>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</si>
  <si>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</si>
  <si>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</si>
  <si>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</si>
  <si>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</si>
  <si>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</si>
  <si>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</si>
  <si>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</si>
  <si>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</si>
  <si>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</si>
  <si>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</si>
  <si>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</si>
  <si>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</si>
  <si>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</si>
  <si>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</si>
  <si>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</si>
  <si>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</si>
  <si>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</si>
  <si>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</si>
  <si>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</si>
  <si>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</si>
  <si>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</si>
  <si>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</si>
  <si>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</si>
  <si>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</si>
  <si>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</si>
  <si>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</si>
  <si>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</si>
  <si>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</si>
  <si>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鶴岡市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</si>
  <si>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</si>
  <si>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</si>
  <si>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</si>
  <si>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</si>
  <si>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</si>
  <si>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</si>
  <si>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</si>
  <si>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</si>
  <si>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</si>
  <si>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</si>
  <si>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</si>
  <si>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</si>
  <si>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</si>
  <si>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</si>
  <si>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</si>
  <si>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</si>
  <si>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①有形固定資産減価償却率は、令和2年度に新たな処理場を整備していることなどにより、類似団体平均に比べ低い水準となっています。
　②令和</t>
    </r>
    <r>
      <rPr>
        <sz val="11"/>
        <color rgb="FFFF0000"/>
        <rFont val="ＭＳ ゴシック"/>
        <family val="3"/>
        <charset val="128"/>
      </rPr>
      <t>6</t>
    </r>
    <r>
      <rPr>
        <sz val="11"/>
        <color theme="1"/>
        <rFont val="ＭＳ ゴシック"/>
        <family val="3"/>
        <charset val="128"/>
      </rPr>
      <t>年度時点で法定耐用年数を超える管渠はありませんが、将来的には耐用年数に達することから、改築・更新時期を迎える管渠が増加することが考えられます。今後は、設備の回復・予防保全のための修繕や事業費の平準化を図り、計画的かつ効率的な維持修繕・改築更新に取り組んでいく必要があります。
　③令和</t>
    </r>
    <r>
      <rPr>
        <sz val="11"/>
        <color rgb="FFFF0000"/>
        <rFont val="ＭＳ ゴシック"/>
        <family val="3"/>
        <charset val="128"/>
      </rPr>
      <t>6</t>
    </r>
    <r>
      <rPr>
        <sz val="11"/>
        <color theme="1"/>
        <rFont val="ＭＳ ゴシック"/>
        <family val="3"/>
        <charset val="128"/>
      </rPr>
      <t>年度は改善を実施した管渠は無く、有形固定資産減価償却率と管渠改善率から緊急な改築等の必要性は低いといえます。</t>
    </r>
    <rPh sb="2" eb="4">
      <t>ユウケイ</t>
    </rPh>
    <rPh sb="4" eb="8">
      <t>コテイシサン</t>
    </rPh>
    <rPh sb="12" eb="13">
      <t>リツ</t>
    </rPh>
    <rPh sb="15" eb="17">
      <t>レイワ</t>
    </rPh>
    <rPh sb="18" eb="20">
      <t>ネンド</t>
    </rPh>
    <rPh sb="21" eb="22">
      <t>アラ</t>
    </rPh>
    <rPh sb="24" eb="27">
      <t>ショリジョウ</t>
    </rPh>
    <rPh sb="28" eb="30">
      <t>セイビ</t>
    </rPh>
    <rPh sb="42" eb="44">
      <t>ルイジ</t>
    </rPh>
    <rPh sb="44" eb="46">
      <t>ダンタイ</t>
    </rPh>
    <rPh sb="46" eb="48">
      <t>ヘイキン</t>
    </rPh>
    <rPh sb="49" eb="50">
      <t>クラ</t>
    </rPh>
    <rPh sb="51" eb="52">
      <t>ヒク</t>
    </rPh>
    <rPh sb="53" eb="55">
      <t>スイジュン</t>
    </rPh>
    <rPh sb="140" eb="142">
      <t>コンゴ</t>
    </rPh>
    <phoneticPr fontId="4"/>
  </si>
  <si>
    <t>　下水道事業の収入において、一般会計からの基準外繰入金によって下水道事業全体で収支のバランスを取っている現状ですが、原則として使用料収入のみで汚水処理にかかる経費を賄わなければならないため、一般会計からの繰入を減らす努力が必要となります。
　また、今後の施設の維持管理にかかる経費や改築費用の増加、人口減少による使用料収入の減少等が見込まれることを踏まえると、下水道サービスを持続的に提供していくため、安定した経営の実現が不可欠となります。「鶴岡市下水道ビジョン」に基づき計画的、効率的に整備を進め、併せてアセットマネジメントに取り組み、使用料の適正化や長寿命化計画による施設の改築を行っていく必要があります。</t>
    <rPh sb="21" eb="24">
      <t>キジュンガイ</t>
    </rPh>
    <rPh sb="34" eb="36">
      <t>ジギョウ</t>
    </rPh>
    <rPh sb="36" eb="38">
      <t>ゼンタイ</t>
    </rPh>
    <rPh sb="123" eb="125">
      <t>コンゴ</t>
    </rPh>
    <rPh sb="233" eb="234">
      <t>モト</t>
    </rPh>
    <rPh sb="236" eb="238">
      <t>ケイカク</t>
    </rPh>
    <rPh sb="238" eb="239">
      <t>テキ</t>
    </rPh>
    <rPh sb="240" eb="243">
      <t>コウリツテキ</t>
    </rPh>
    <phoneticPr fontId="4"/>
  </si>
  <si>
    <t>　①経常収支比率は、100％を上回っており、使用料収入や一般会計からの繰入金等により費用を賄っている状況となっています。
　②累積欠損金比率は、累積欠損金が発生していないため、昨年度に引き続き0％となっています。
　③流動比率は、企業債の償還が進捗したことなどにより大きく改善し、100％を上回っています。
　④企業債残高対事業規模比率は、企業債残高の減少などにより、前年度の比率を下回りました。
　⑤経費回収率は、100％を下回っており、令和6年度は下水道使用料の減少と汚水処理費の増加により前年度の比率を下回っています。
　⑥汚水処理原価は、汚水処理費の増加により、前年度の原価を上回りました。
　⑦施設利用率は、前年度より上昇しておりますが、50％程度と依然として低い水準にあり、施設が過大で実際の処理量に見合っていない状況となっています。
　⑧水洗化率は、新処理区の普及率の増加により上昇傾向にありますが、令和6年度はわずかに減少しました。</t>
    <rPh sb="42" eb="44">
      <t>ヒヨウ</t>
    </rPh>
    <rPh sb="45" eb="46">
      <t>マカナ</t>
    </rPh>
    <rPh sb="63" eb="65">
      <t>ルイセキ</t>
    </rPh>
    <rPh sb="65" eb="68">
      <t>ケッソンキン</t>
    </rPh>
    <rPh sb="68" eb="70">
      <t>ヒリツ</t>
    </rPh>
    <rPh sb="72" eb="74">
      <t>ルイセキ</t>
    </rPh>
    <rPh sb="74" eb="76">
      <t>ケッソン</t>
    </rPh>
    <rPh sb="76" eb="77">
      <t>キン</t>
    </rPh>
    <rPh sb="78" eb="80">
      <t>ハッセイ</t>
    </rPh>
    <rPh sb="88" eb="91">
      <t>サクネンド</t>
    </rPh>
    <rPh sb="92" eb="93">
      <t>ヒ</t>
    </rPh>
    <rPh sb="94" eb="95">
      <t>ツヅ</t>
    </rPh>
    <rPh sb="109" eb="113">
      <t>リュウドウヒリツ</t>
    </rPh>
    <rPh sb="122" eb="124">
      <t>シンチョク</t>
    </rPh>
    <rPh sb="133" eb="134">
      <t>オオ</t>
    </rPh>
    <rPh sb="136" eb="138">
      <t>カイゼン</t>
    </rPh>
    <rPh sb="145" eb="147">
      <t>ウワマワ</t>
    </rPh>
    <rPh sb="159" eb="161">
      <t>ザンダカ</t>
    </rPh>
    <rPh sb="161" eb="162">
      <t>タイ</t>
    </rPh>
    <rPh sb="162" eb="164">
      <t>ジギョウ</t>
    </rPh>
    <rPh sb="164" eb="166">
      <t>キボ</t>
    </rPh>
    <rPh sb="166" eb="168">
      <t>ヒリツ</t>
    </rPh>
    <rPh sb="170" eb="173">
      <t>キギョウサイ</t>
    </rPh>
    <rPh sb="173" eb="175">
      <t>ザンダカ</t>
    </rPh>
    <rPh sb="176" eb="178">
      <t>ゲンショウ</t>
    </rPh>
    <rPh sb="184" eb="187">
      <t>ゼンネンド</t>
    </rPh>
    <rPh sb="188" eb="190">
      <t>ヒリツ</t>
    </rPh>
    <rPh sb="191" eb="193">
      <t>シタマワ</t>
    </rPh>
    <rPh sb="200" eb="202">
      <t>ケイヒ</t>
    </rPh>
    <rPh sb="202" eb="205">
      <t>カイシュウリツ</t>
    </rPh>
    <rPh sb="213" eb="215">
      <t>シタマワ</t>
    </rPh>
    <rPh sb="220" eb="222">
      <t>レイワ</t>
    </rPh>
    <rPh sb="223" eb="225">
      <t>ネンド</t>
    </rPh>
    <rPh sb="226" eb="232">
      <t>ゲスイドウシヨウリョウ</t>
    </rPh>
    <rPh sb="233" eb="235">
      <t>ゲンショウ</t>
    </rPh>
    <rPh sb="236" eb="238">
      <t>オスイ</t>
    </rPh>
    <rPh sb="238" eb="240">
      <t>ショリ</t>
    </rPh>
    <rPh sb="240" eb="241">
      <t>ヒ</t>
    </rPh>
    <rPh sb="242" eb="244">
      <t>ゾウカ</t>
    </rPh>
    <rPh sb="247" eb="250">
      <t>ゼンネンド</t>
    </rPh>
    <rPh sb="251" eb="253">
      <t>ヒリツ</t>
    </rPh>
    <rPh sb="254" eb="256">
      <t>シタマワ</t>
    </rPh>
    <rPh sb="279" eb="281">
      <t>ゾウカ</t>
    </rPh>
    <rPh sb="285" eb="288">
      <t>ゼンネンド</t>
    </rPh>
    <rPh sb="289" eb="291">
      <t>ゲンカ</t>
    </rPh>
    <rPh sb="292" eb="294">
      <t>ウワマワ</t>
    </rPh>
    <rPh sb="299" eb="301">
      <t>リヨウ</t>
    </rPh>
    <rPh sb="301" eb="302">
      <t>リツ</t>
    </rPh>
    <rPh sb="305" eb="308">
      <t>ゼンネンド</t>
    </rPh>
    <rPh sb="309" eb="312">
      <t>ゼンネンド</t>
    </rPh>
    <rPh sb="314" eb="316">
      <t>ジョウショウ</t>
    </rPh>
    <rPh sb="327" eb="329">
      <t>テイド</t>
    </rPh>
    <rPh sb="330" eb="332">
      <t>イゼン</t>
    </rPh>
    <rPh sb="335" eb="336">
      <t>ヒク</t>
    </rPh>
    <rPh sb="337" eb="339">
      <t>スイジュン</t>
    </rPh>
    <rPh sb="343" eb="345">
      <t>シセツ</t>
    </rPh>
    <rPh sb="346" eb="348">
      <t>カダイ</t>
    </rPh>
    <rPh sb="349" eb="351">
      <t>ジッサイ</t>
    </rPh>
    <rPh sb="352" eb="354">
      <t>ショリ</t>
    </rPh>
    <rPh sb="354" eb="355">
      <t>リョウ</t>
    </rPh>
    <rPh sb="356" eb="358">
      <t>ミア</t>
    </rPh>
    <rPh sb="363" eb="365">
      <t>ジョウキョウ</t>
    </rPh>
    <rPh sb="378" eb="380">
      <t>フキュウ</t>
    </rPh>
    <rPh sb="380" eb="381">
      <t>リツ</t>
    </rPh>
    <rPh sb="382" eb="386">
      <t>シンショリク</t>
    </rPh>
    <rPh sb="387" eb="389">
      <t>ゾウカ</t>
    </rPh>
    <rPh sb="407" eb="409">
      <t>レイワ</t>
    </rPh>
    <rPh sb="410" eb="412">
      <t>ネンド</t>
    </rPh>
    <rPh sb="417" eb="41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</si>
</sst>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c:v>
                </c:pt>
                <c:pt idx="1">
                  <c:v>0.13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0BE-4EA4-9ED1-FA0D6ADF9C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F0BE-4EA4-9ED1-FA0D6ADF9C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46.58</c:v>
                </c:pt>
                <c:pt idx="1">
                  <c:v>46.03</c:v>
                </c:pt>
                <c:pt idx="2">
                  <c:v>47.36</c:v>
                </c:pt>
                <c:pt idx="3">
                  <c:v>44.55</c:v>
                </c:pt>
                <c:pt idx="4">
                  <c:v>51.31</c:v>
                </c:pt>
              </c:numCache>
            </c:numRef>
          </c:val>
          <c:extLst>
            <c:ext xmlns:c16="http://schemas.microsoft.com/office/drawing/2014/chart" uri="{C3380CC4-5D6E-409C-BE32-E72D297353CC}">
              <c16:uniqueId val="{00000000-4D92-4511-BC0F-069D58578F9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4D92-4511-BC0F-069D58578F9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85.2</c:v>
                </c:pt>
                <c:pt idx="1">
                  <c:v>87.02</c:v>
                </c:pt>
                <c:pt idx="2">
                  <c:v>88.05</c:v>
                </c:pt>
                <c:pt idx="3">
                  <c:v>88.75</c:v>
                </c:pt>
                <c:pt idx="4">
                  <c:v>88.52</c:v>
                </c:pt>
              </c:numCache>
            </c:numRef>
          </c:val>
          <c:extLst>
            <c:ext xmlns:c16="http://schemas.microsoft.com/office/drawing/2014/chart" uri="{C3380CC4-5D6E-409C-BE32-E72D297353CC}">
              <c16:uniqueId val="{00000000-1BF8-40AA-97FC-72E67C81A6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1BF8-40AA-97FC-72E67C81A6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101.69</c:v>
                </c:pt>
                <c:pt idx="1">
                  <c:v>114.58</c:v>
                </c:pt>
                <c:pt idx="2">
                  <c:v>104.72</c:v>
                </c:pt>
                <c:pt idx="3">
                  <c:v>105.65</c:v>
                </c:pt>
                <c:pt idx="4">
                  <c:v>105.55</c:v>
                </c:pt>
              </c:numCache>
            </c:numRef>
          </c:val>
          <c:extLst>
            <c:ext xmlns:c16="http://schemas.microsoft.com/office/drawing/2014/chart" uri="{C3380CC4-5D6E-409C-BE32-E72D297353CC}">
              <c16:uniqueId val="{00000000-A731-43CE-BBAE-9030D827EB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A731-43CE-BBAE-9030D827EB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18.39</c:v>
                </c:pt>
                <c:pt idx="1">
                  <c:v>21.34</c:v>
                </c:pt>
                <c:pt idx="2">
                  <c:v>24.07</c:v>
                </c:pt>
                <c:pt idx="3">
                  <c:v>26.82</c:v>
                </c:pt>
                <c:pt idx="4">
                  <c:v>29.18</c:v>
                </c:pt>
              </c:numCache>
            </c:numRef>
          </c:val>
          <c:extLst>
            <c:ext xmlns:c16="http://schemas.microsoft.com/office/drawing/2014/chart" uri="{C3380CC4-5D6E-409C-BE32-E72D297353CC}">
              <c16:uniqueId val="{00000000-9A50-4E9B-A9A3-338608A615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9A50-4E9B-A9A3-338608A615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56-450C-850E-ED1DE0FBEF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6656-450C-850E-ED1DE0FBEF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44.21</c:v>
                </c:pt>
                <c:pt idx="1">
                  <c:v>0</c:v>
                </c:pt>
                <c:pt idx="2">
                  <c:v>0</c:v>
                </c:pt>
                <c:pt idx="3">
                  <c:v>0</c:v>
                </c:pt>
                <c:pt idx="4">
                  <c:v>0</c:v>
                </c:pt>
              </c:numCache>
            </c:numRef>
          </c:val>
          <c:extLst>
            <c:ext xmlns:c16="http://schemas.microsoft.com/office/drawing/2014/chart" uri="{C3380CC4-5D6E-409C-BE32-E72D297353CC}">
              <c16:uniqueId val="{00000000-F24E-4BF9-AD65-23B2619B3D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F24E-4BF9-AD65-23B2619B3D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67.42</c:v>
                </c:pt>
                <c:pt idx="1">
                  <c:v>97.11</c:v>
                </c:pt>
                <c:pt idx="2">
                  <c:v>116.66</c:v>
                </c:pt>
                <c:pt idx="3">
                  <c:v>132.93</c:v>
                </c:pt>
                <c:pt idx="4">
                  <c:v>169.75</c:v>
                </c:pt>
              </c:numCache>
            </c:numRef>
          </c:val>
          <c:extLst>
            <c:ext xmlns:c16="http://schemas.microsoft.com/office/drawing/2014/chart" uri="{C3380CC4-5D6E-409C-BE32-E72D297353CC}">
              <c16:uniqueId val="{00000000-2DFF-4A40-B8AF-AA09B9339C1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2DFF-4A40-B8AF-AA09B9339C1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2160.98</c:v>
                </c:pt>
                <c:pt idx="1">
                  <c:v>1938.88</c:v>
                </c:pt>
                <c:pt idx="2">
                  <c:v>1792.91</c:v>
                </c:pt>
                <c:pt idx="3">
                  <c:v>1684.28</c:v>
                </c:pt>
                <c:pt idx="4">
                  <c:v>1589.34</c:v>
                </c:pt>
              </c:numCache>
            </c:numRef>
          </c:val>
          <c:extLst>
            <c:ext xmlns:c16="http://schemas.microsoft.com/office/drawing/2014/chart" uri="{C3380CC4-5D6E-409C-BE32-E72D297353CC}">
              <c16:uniqueId val="{00000000-56AA-4EB9-9BB6-49E1DEB6F7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56AA-4EB9-9BB6-49E1DEB6F7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89.45</c:v>
                </c:pt>
                <c:pt idx="1">
                  <c:v>99.82</c:v>
                </c:pt>
                <c:pt idx="2">
                  <c:v>100</c:v>
                </c:pt>
                <c:pt idx="3">
                  <c:v>97.56</c:v>
                </c:pt>
                <c:pt idx="4">
                  <c:v>90.68</c:v>
                </c:pt>
              </c:numCache>
            </c:numRef>
          </c:val>
          <c:extLst>
            <c:ext xmlns:c16="http://schemas.microsoft.com/office/drawing/2014/chart" uri="{C3380CC4-5D6E-409C-BE32-E72D297353CC}">
              <c16:uniqueId val="{00000000-1D3D-4A08-801D-AAA6C3A2E7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1D3D-4A08-801D-AAA6C3A2E7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228.28</c:v>
                </c:pt>
                <c:pt idx="1">
                  <c:v>205.48</c:v>
                </c:pt>
                <c:pt idx="2">
                  <c:v>204.61</c:v>
                </c:pt>
                <c:pt idx="3">
                  <c:v>209.95</c:v>
                </c:pt>
                <c:pt idx="4">
                  <c:v>225.48</c:v>
                </c:pt>
              </c:numCache>
            </c:numRef>
          </c:val>
          <c:extLst>
            <c:ext xmlns:c16="http://schemas.microsoft.com/office/drawing/2014/chart" uri="{C3380CC4-5D6E-409C-BE32-E72D297353CC}">
              <c16:uniqueId val="{00000000-45C5-4C0A-B66D-0466EEAD5F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45C5-4C0A-B66D-0466EEAD5F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山形県　鶴岡市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116731</v>
      </c>
      <c r="AM8" s="45"/>
      <c r="AN8" s="45"/>
      <c r="AO8" s="45"/>
      <c r="AP8" s="45"/>
      <c r="AQ8" s="45"/>
      <c r="AR8" s="45"/>
      <c r="AS8" s="45"/>
      <c r="AT8" s="44">
        <f>データ!T6</f>
        <v>1311.51</v>
      </c>
      <c r="AU8" s="44"/>
      <c r="AV8" s="44"/>
      <c r="AW8" s="44"/>
      <c r="AX8" s="44"/>
      <c r="AY8" s="44"/>
      <c r="AZ8" s="44"/>
      <c r="BA8" s="44"/>
      <c r="BB8" s="44">
        <f>データ!U6</f>
        <v>89.01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71.47</v>
      </c>
      <c r="J10" s="44"/>
      <c r="K10" s="44"/>
      <c r="L10" s="44"/>
      <c r="M10" s="44"/>
      <c r="N10" s="44"/>
      <c r="O10" s="44"/>
      <c r="P10" s="44">
        <f>データ!P6</f>
        <v>5.34</v>
      </c>
      <c r="Q10" s="44"/>
      <c r="R10" s="44"/>
      <c r="S10" s="44"/>
      <c r="T10" s="44"/>
      <c r="U10" s="44"/>
      <c r="V10" s="44"/>
      <c r="W10" s="44">
        <f>データ!Q6</f>
        <v>81.45</v>
      </c>
      <c r="X10" s="44"/>
      <c r="Y10" s="44"/>
      <c r="Z10" s="44"/>
      <c r="AA10" s="44"/>
      <c r="AB10" s="44"/>
      <c r="AC10" s="44"/>
      <c r="AD10" s="45">
        <f>データ!R6</f>
        <v>3883</v>
      </c>
      <c r="AE10" s="45"/>
      <c r="AF10" s="45"/>
      <c r="AG10" s="45"/>
      <c r="AH10" s="45"/>
      <c r="AI10" s="45"/>
      <c r="AJ10" s="45"/>
      <c r="AK10" s="2"/>
      <c r="AL10" s="45">
        <f>データ!V6</f>
        <v>6176</v>
      </c>
      <c r="AM10" s="45"/>
      <c r="AN10" s="45"/>
      <c r="AO10" s="45"/>
      <c r="AP10" s="45"/>
      <c r="AQ10" s="45"/>
      <c r="AR10" s="45"/>
      <c r="AS10" s="45"/>
      <c r="AT10" s="44">
        <f>データ!W6</f>
        <v>3.68</v>
      </c>
      <c r="AU10" s="44"/>
      <c r="AV10" s="44"/>
      <c r="AW10" s="44"/>
      <c r="AX10" s="44"/>
      <c r="AY10" s="44"/>
      <c r="AZ10" s="44"/>
      <c r="BA10" s="44"/>
      <c r="BB10" s="44">
        <f>データ!X6</f>
        <v>1678.26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IVHIc2tTQfkY877Y3ubJdjHdaGyhbAKSdkyunOqI95hxEpYbz6rGsSiUZ8fOjfP0cGJZGi5OUIt099RKY+m+w==" saltValue="K84Ww3GlNSIdgeLM52LP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topLeftCell="CF1" workbookViewId="0">
      <selection activeCell="CQ7" sqref="CQ7"/>
    </sheetView>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62031</v>
      </c>
      <c r="D6" s="19">
        <f t="shared" si="3"/>
        <v>46</v>
      </c>
      <c r="E6" s="19">
        <f t="shared" si="3"/>
        <v>17</v>
      </c>
      <c r="F6" s="19">
        <f t="shared" si="3"/>
        <v>4</v>
      </c>
      <c r="G6" s="19">
        <f t="shared" si="3"/>
        <v>0</v>
      </c>
      <c r="H6" s="19" t="str">
        <f t="shared" si="3"/>
        <v>山形県　鶴岡市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71.47</v>
      </c>
      <c r="P6" s="20">
        <f t="shared" si="3"/>
        <v>5.34</v>
      </c>
      <c r="Q6" s="20">
        <f t="shared" si="3"/>
        <v>81.45</v>
      </c>
      <c r="R6" s="20">
        <f t="shared" si="3"/>
        <v>3883</v>
      </c>
      <c r="S6" s="20">
        <f t="shared" si="3"/>
        <v>116731</v>
      </c>
      <c r="T6" s="20">
        <f t="shared" si="3"/>
        <v>1311.51</v>
      </c>
      <c r="U6" s="20">
        <f t="shared" si="3"/>
        <v>89.01</v>
      </c>
      <c r="V6" s="20">
        <f t="shared" si="3"/>
        <v>6176</v>
      </c>
      <c r="W6" s="20">
        <f t="shared" si="3"/>
        <v>3.68</v>
      </c>
      <c r="X6" s="20">
        <f t="shared" si="3"/>
        <v>1678.26</v>
      </c>
      <c r="Y6" s="21">
        <f>IF(Y7="",NA(),Y7)</f>
        <v>101.69</v>
      </c>
      <c r="Z6" s="21">
        <f t="shared" ref="Z6:AH6" si="4">IF(Z7="",NA(),Z7)</f>
        <v>114.58</v>
      </c>
      <c r="AA6" s="21">
        <f t="shared" si="4"/>
        <v>104.72</v>
      </c>
      <c r="AB6" s="21">
        <f t="shared" si="4"/>
        <v>105.65</v>
      </c>
      <c r="AC6" s="21">
        <f t="shared" si="4"/>
        <v>105.55</v>
      </c>
      <c r="AD6" s="21">
        <f t="shared" si="4"/>
        <v>102.7</v>
      </c>
      <c r="AE6" s="21">
        <f t="shared" si="4"/>
        <v>104.11</v>
      </c>
      <c r="AF6" s="21">
        <f t="shared" si="4"/>
        <v>101.98</v>
      </c>
      <c r="AG6" s="21">
        <f t="shared" si="4"/>
        <v>102.68</v>
      </c>
      <c r="AH6" s="21">
        <f t="shared" si="4"/>
        <v>103.79</v>
      </c>
      <c r="AI6" s="20" t="str">
        <f>IF(AI7="","",IF(AI7="-","【-】","【"&amp;SUBSTITUTE(TEXT(AI7,"#,##0.00"),"-","△")&amp;"】"))</f>
        <v>【105.07】</v>
      </c>
      <c r="AJ6" s="21">
        <f>IF(AJ7="",NA(),AJ7)</f>
        <v>44.21</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67.42</v>
      </c>
      <c r="AV6" s="21">
        <f t="shared" ref="AV6:BD6" si="6">IF(AV7="",NA(),AV7)</f>
        <v>97.11</v>
      </c>
      <c r="AW6" s="21">
        <f t="shared" si="6"/>
        <v>116.66</v>
      </c>
      <c r="AX6" s="21">
        <f t="shared" si="6"/>
        <v>132.93</v>
      </c>
      <c r="AY6" s="21">
        <f t="shared" si="6"/>
        <v>169.75</v>
      </c>
      <c r="AZ6" s="21">
        <f t="shared" si="6"/>
        <v>46.85</v>
      </c>
      <c r="BA6" s="21">
        <f t="shared" si="6"/>
        <v>44.35</v>
      </c>
      <c r="BB6" s="21">
        <f t="shared" si="6"/>
        <v>41.51</v>
      </c>
      <c r="BC6" s="21">
        <f t="shared" si="6"/>
        <v>45.01</v>
      </c>
      <c r="BD6" s="21">
        <f t="shared" si="6"/>
        <v>46.37</v>
      </c>
      <c r="BE6" s="20" t="str">
        <f>IF(BE7="","",IF(BE7="-","【-】","【"&amp;SUBSTITUTE(TEXT(BE7,"#,##0.00"),"-","△")&amp;"】"))</f>
        <v>【50.90】</v>
      </c>
      <c r="BF6" s="21">
        <f>IF(BF7="",NA(),BF7)</f>
        <v>2160.98</v>
      </c>
      <c r="BG6" s="21">
        <f t="shared" ref="BG6:BO6" si="7">IF(BG7="",NA(),BG7)</f>
        <v>1938.88</v>
      </c>
      <c r="BH6" s="21">
        <f t="shared" si="7"/>
        <v>1792.91</v>
      </c>
      <c r="BI6" s="21">
        <f t="shared" si="7"/>
        <v>1684.28</v>
      </c>
      <c r="BJ6" s="21">
        <f t="shared" si="7"/>
        <v>1589.34</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89.45</v>
      </c>
      <c r="BR6" s="21">
        <f t="shared" ref="BR6:BZ6" si="8">IF(BR7="",NA(),BR7)</f>
        <v>99.82</v>
      </c>
      <c r="BS6" s="21">
        <f t="shared" si="8"/>
        <v>100</v>
      </c>
      <c r="BT6" s="21">
        <f t="shared" si="8"/>
        <v>97.56</v>
      </c>
      <c r="BU6" s="21">
        <f t="shared" si="8"/>
        <v>90.68</v>
      </c>
      <c r="BV6" s="21">
        <f t="shared" si="8"/>
        <v>82.88</v>
      </c>
      <c r="BW6" s="21">
        <f t="shared" si="8"/>
        <v>82.53</v>
      </c>
      <c r="BX6" s="21">
        <f t="shared" si="8"/>
        <v>81.81</v>
      </c>
      <c r="BY6" s="21">
        <f t="shared" si="8"/>
        <v>82.27</v>
      </c>
      <c r="BZ6" s="21">
        <f t="shared" si="8"/>
        <v>80.36</v>
      </c>
      <c r="CA6" s="20" t="str">
        <f>IF(CA7="","",IF(CA7="-","【-】","【"&amp;SUBSTITUTE(TEXT(CA7,"#,##0.00"),"-","△")&amp;"】"))</f>
        <v>【72.92】</v>
      </c>
      <c r="CB6" s="21">
        <f>IF(CB7="",NA(),CB7)</f>
        <v>228.28</v>
      </c>
      <c r="CC6" s="21">
        <f t="shared" ref="CC6:CK6" si="9">IF(CC7="",NA(),CC7)</f>
        <v>205.48</v>
      </c>
      <c r="CD6" s="21">
        <f t="shared" si="9"/>
        <v>204.61</v>
      </c>
      <c r="CE6" s="21">
        <f t="shared" si="9"/>
        <v>209.95</v>
      </c>
      <c r="CF6" s="21">
        <f t="shared" si="9"/>
        <v>225.48</v>
      </c>
      <c r="CG6" s="21">
        <f t="shared" si="9"/>
        <v>187.76</v>
      </c>
      <c r="CH6" s="21">
        <f t="shared" si="9"/>
        <v>190.48</v>
      </c>
      <c r="CI6" s="21">
        <f t="shared" si="9"/>
        <v>193.59</v>
      </c>
      <c r="CJ6" s="21">
        <f t="shared" si="9"/>
        <v>194.42</v>
      </c>
      <c r="CK6" s="21">
        <f t="shared" si="9"/>
        <v>201.33</v>
      </c>
      <c r="CL6" s="20" t="str">
        <f>IF(CL7="","",IF(CL7="-","【-】","【"&amp;SUBSTITUTE(TEXT(CL7,"#,##0.00"),"-","△")&amp;"】"))</f>
        <v>【225.78】</v>
      </c>
      <c r="CM6" s="21">
        <f>IF(CM7="",NA(),CM7)</f>
        <v>46.58</v>
      </c>
      <c r="CN6" s="21">
        <f t="shared" ref="CN6:CV6" si="10">IF(CN7="",NA(),CN7)</f>
        <v>46.03</v>
      </c>
      <c r="CO6" s="21">
        <f t="shared" si="10"/>
        <v>47.36</v>
      </c>
      <c r="CP6" s="21">
        <f t="shared" si="10"/>
        <v>44.55</v>
      </c>
      <c r="CQ6" s="21">
        <f t="shared" si="10"/>
        <v>51.31</v>
      </c>
      <c r="CR6" s="21">
        <f t="shared" si="10"/>
        <v>45.87</v>
      </c>
      <c r="CS6" s="21">
        <f t="shared" si="10"/>
        <v>44.24</v>
      </c>
      <c r="CT6" s="21">
        <f t="shared" si="10"/>
        <v>45.3</v>
      </c>
      <c r="CU6" s="21">
        <f t="shared" si="10"/>
        <v>45.6</v>
      </c>
      <c r="CV6" s="21">
        <f t="shared" si="10"/>
        <v>44.79</v>
      </c>
      <c r="CW6" s="20" t="str">
        <f>IF(CW7="","",IF(CW7="-","【-】","【"&amp;SUBSTITUTE(TEXT(CW7,"#,##0.00"),"-","△")&amp;"】"))</f>
        <v>【43.17】</v>
      </c>
      <c r="CX6" s="21">
        <f>IF(CX7="",NA(),CX7)</f>
        <v>85.2</v>
      </c>
      <c r="CY6" s="21">
        <f t="shared" ref="CY6:DG6" si="11">IF(CY7="",NA(),CY7)</f>
        <v>87.02</v>
      </c>
      <c r="CZ6" s="21">
        <f t="shared" si="11"/>
        <v>88.05</v>
      </c>
      <c r="DA6" s="21">
        <f t="shared" si="11"/>
        <v>88.75</v>
      </c>
      <c r="DB6" s="21">
        <f t="shared" si="11"/>
        <v>88.52</v>
      </c>
      <c r="DC6" s="21">
        <f t="shared" si="11"/>
        <v>87.65</v>
      </c>
      <c r="DD6" s="21">
        <f t="shared" si="11"/>
        <v>88.15</v>
      </c>
      <c r="DE6" s="21">
        <f t="shared" si="11"/>
        <v>88.37</v>
      </c>
      <c r="DF6" s="21">
        <f t="shared" si="11"/>
        <v>88.66</v>
      </c>
      <c r="DG6" s="21">
        <f t="shared" si="11"/>
        <v>88.68</v>
      </c>
      <c r="DH6" s="20" t="str">
        <f>IF(DH7="","",IF(DH7="-","【-】","【"&amp;SUBSTITUTE(TEXT(DH7,"#,##0.00"),"-","△")&amp;"】"))</f>
        <v>【86.31】</v>
      </c>
      <c r="DI6" s="21">
        <f>IF(DI7="",NA(),DI7)</f>
        <v>18.39</v>
      </c>
      <c r="DJ6" s="21">
        <f t="shared" ref="DJ6:DR6" si="12">IF(DJ7="",NA(),DJ7)</f>
        <v>21.34</v>
      </c>
      <c r="DK6" s="21">
        <f t="shared" si="12"/>
        <v>24.07</v>
      </c>
      <c r="DL6" s="21">
        <f t="shared" si="12"/>
        <v>26.82</v>
      </c>
      <c r="DM6" s="21">
        <f t="shared" si="12"/>
        <v>29.18</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1">
        <f>IF(EE7="",NA(),EE7)</f>
        <v>0.2</v>
      </c>
      <c r="EF6" s="21">
        <f t="shared" ref="EF6:EN6" si="14">IF(EF7="",NA(),EF7)</f>
        <v>0.13</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62031</v>
      </c>
      <c r="D7" s="23">
        <v>46</v>
      </c>
      <c r="E7" s="23">
        <v>17</v>
      </c>
      <c r="F7" s="23">
        <v>4</v>
      </c>
      <c r="G7" s="23">
        <v>0</v>
      </c>
      <c r="H7" s="23" t="s">
        <v>95</v>
      </c>
      <c r="I7" s="23" t="s">
        <v>96</v>
      </c>
      <c r="J7" s="23" t="s">
        <v>97</v>
      </c>
      <c r="K7" s="23" t="s">
        <v>98</v>
      </c>
      <c r="L7" s="23" t="s">
        <v>99</v>
      </c>
      <c r="M7" s="23" t="s">
        <v>100</v>
      </c>
      <c r="N7" s="24" t="s">
        <v>101</v>
      </c>
      <c r="O7" s="24">
        <v>71.47</v>
      </c>
      <c r="P7" s="24">
        <v>5.34</v>
      </c>
      <c r="Q7" s="24">
        <v>81.45</v>
      </c>
      <c r="R7" s="24">
        <v>3883</v>
      </c>
      <c r="S7" s="24">
        <v>116731</v>
      </c>
      <c r="T7" s="24">
        <v>1311.51</v>
      </c>
      <c r="U7" s="24">
        <v>89.01</v>
      </c>
      <c r="V7" s="24">
        <v>6176</v>
      </c>
      <c r="W7" s="24">
        <v>3.68</v>
      </c>
      <c r="X7" s="24">
        <v>1678.26</v>
      </c>
      <c r="Y7" s="24">
        <v>101.69</v>
      </c>
      <c r="Z7" s="24">
        <v>114.58</v>
      </c>
      <c r="AA7" s="24">
        <v>104.72</v>
      </c>
      <c r="AB7" s="24">
        <v>105.65</v>
      </c>
      <c r="AC7" s="24">
        <v>105.55</v>
      </c>
      <c r="AD7" s="24">
        <v>102.7</v>
      </c>
      <c r="AE7" s="24">
        <v>104.11</v>
      </c>
      <c r="AF7" s="24">
        <v>101.98</v>
      </c>
      <c r="AG7" s="24">
        <v>102.68</v>
      </c>
      <c r="AH7" s="24">
        <v>103.79</v>
      </c>
      <c r="AI7" s="24">
        <v>105.07</v>
      </c>
      <c r="AJ7" s="24">
        <v>44.21</v>
      </c>
      <c r="AK7" s="24">
        <v>0</v>
      </c>
      <c r="AL7" s="24">
        <v>0</v>
      </c>
      <c r="AM7" s="24">
        <v>0</v>
      </c>
      <c r="AN7" s="24">
        <v>0</v>
      </c>
      <c r="AO7" s="24">
        <v>48.2</v>
      </c>
      <c r="AP7" s="24">
        <v>46.91</v>
      </c>
      <c r="AQ7" s="24">
        <v>52.27</v>
      </c>
      <c r="AR7" s="24">
        <v>58.68</v>
      </c>
      <c r="AS7" s="24">
        <v>53.87</v>
      </c>
      <c r="AT7" s="24">
        <v>63.54</v>
      </c>
      <c r="AU7" s="24">
        <v>67.42</v>
      </c>
      <c r="AV7" s="24">
        <v>97.11</v>
      </c>
      <c r="AW7" s="24">
        <v>116.66</v>
      </c>
      <c r="AX7" s="24">
        <v>132.93</v>
      </c>
      <c r="AY7" s="24">
        <v>169.75</v>
      </c>
      <c r="AZ7" s="24">
        <v>46.85</v>
      </c>
      <c r="BA7" s="24">
        <v>44.35</v>
      </c>
      <c r="BB7" s="24">
        <v>41.51</v>
      </c>
      <c r="BC7" s="24">
        <v>45.01</v>
      </c>
      <c r="BD7" s="24">
        <v>46.37</v>
      </c>
      <c r="BE7" s="24">
        <v>50.9</v>
      </c>
      <c r="BF7" s="24">
        <v>2160.98</v>
      </c>
      <c r="BG7" s="24">
        <v>1938.88</v>
      </c>
      <c r="BH7" s="24">
        <v>1792.91</v>
      </c>
      <c r="BI7" s="24">
        <v>1684.28</v>
      </c>
      <c r="BJ7" s="24">
        <v>1589.34</v>
      </c>
      <c r="BK7" s="24">
        <v>1268.6300000000001</v>
      </c>
      <c r="BL7" s="24">
        <v>1283.69</v>
      </c>
      <c r="BM7" s="24">
        <v>1160.22</v>
      </c>
      <c r="BN7" s="24">
        <v>1141.98</v>
      </c>
      <c r="BO7" s="24">
        <v>1062.58</v>
      </c>
      <c r="BP7" s="24">
        <v>1099.1500000000001</v>
      </c>
      <c r="BQ7" s="24">
        <v>89.45</v>
      </c>
      <c r="BR7" s="24">
        <v>99.82</v>
      </c>
      <c r="BS7" s="24">
        <v>100</v>
      </c>
      <c r="BT7" s="24">
        <v>97.56</v>
      </c>
      <c r="BU7" s="24">
        <v>90.68</v>
      </c>
      <c r="BV7" s="24">
        <v>82.88</v>
      </c>
      <c r="BW7" s="24">
        <v>82.53</v>
      </c>
      <c r="BX7" s="24">
        <v>81.81</v>
      </c>
      <c r="BY7" s="24">
        <v>82.27</v>
      </c>
      <c r="BZ7" s="24">
        <v>80.36</v>
      </c>
      <c r="CA7" s="24">
        <v>72.92</v>
      </c>
      <c r="CB7" s="24">
        <v>228.28</v>
      </c>
      <c r="CC7" s="24">
        <v>205.48</v>
      </c>
      <c r="CD7" s="24">
        <v>204.61</v>
      </c>
      <c r="CE7" s="24">
        <v>209.95</v>
      </c>
      <c r="CF7" s="24">
        <v>225.48</v>
      </c>
      <c r="CG7" s="24">
        <v>187.76</v>
      </c>
      <c r="CH7" s="24">
        <v>190.48</v>
      </c>
      <c r="CI7" s="24">
        <v>193.59</v>
      </c>
      <c r="CJ7" s="24">
        <v>194.42</v>
      </c>
      <c r="CK7" s="24">
        <v>201.33</v>
      </c>
      <c r="CL7" s="24">
        <v>225.78</v>
      </c>
      <c r="CM7" s="24">
        <v>46.58</v>
      </c>
      <c r="CN7" s="24">
        <v>46.03</v>
      </c>
      <c r="CO7" s="24">
        <v>47.36</v>
      </c>
      <c r="CP7" s="24">
        <v>44.55</v>
      </c>
      <c r="CQ7" s="24">
        <v>51.31</v>
      </c>
      <c r="CR7" s="24">
        <v>45.87</v>
      </c>
      <c r="CS7" s="24">
        <v>44.24</v>
      </c>
      <c r="CT7" s="24">
        <v>45.3</v>
      </c>
      <c r="CU7" s="24">
        <v>45.6</v>
      </c>
      <c r="CV7" s="24">
        <v>44.79</v>
      </c>
      <c r="CW7" s="24">
        <v>43.17</v>
      </c>
      <c r="CX7" s="24">
        <v>85.2</v>
      </c>
      <c r="CY7" s="24">
        <v>87.02</v>
      </c>
      <c r="CZ7" s="24">
        <v>88.05</v>
      </c>
      <c r="DA7" s="24">
        <v>88.75</v>
      </c>
      <c r="DB7" s="24">
        <v>88.52</v>
      </c>
      <c r="DC7" s="24">
        <v>87.65</v>
      </c>
      <c r="DD7" s="24">
        <v>88.15</v>
      </c>
      <c r="DE7" s="24">
        <v>88.37</v>
      </c>
      <c r="DF7" s="24">
        <v>88.66</v>
      </c>
      <c r="DG7" s="24">
        <v>88.68</v>
      </c>
      <c r="DH7" s="24">
        <v>86.31</v>
      </c>
      <c r="DI7" s="24">
        <v>18.39</v>
      </c>
      <c r="DJ7" s="24">
        <v>21.34</v>
      </c>
      <c r="DK7" s="24">
        <v>24.07</v>
      </c>
      <c r="DL7" s="24">
        <v>26.82</v>
      </c>
      <c r="DM7" s="24">
        <v>29.18</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0.2</v>
      </c>
      <c r="EF7" s="24">
        <v>0.13</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547F7A-35C1-401D-AD0D-91B1941D6F59}">
  <ds:schemaRefs>
    <ds:schemaRef ds:uri="http://schemas.openxmlformats.org/package/2006/metadata/core-properties"/>
    <ds:schemaRef ds:uri="http://schemas.microsoft.com/office/2006/metadata/properties"/>
    <ds:schemaRef ds:uri="http://www.w3.org/XML/1998/namespace"/>
    <ds:schemaRef ds:uri="96f7774a-1fa4-49d3-a956-75b9c85e9b43"/>
    <ds:schemaRef ds:uri="fd32c9f7-8932-4d07-b49b-91c8a1e26893"/>
    <ds:schemaRef ds:uri="http://schemas.microsoft.com/office/2006/documentManagement/types"/>
    <ds:schemaRef ds:uri="http://purl.org/dc/dcmitype/"/>
    <ds:schemaRef ds:uri="http://purl.org/dc/elements/1.1/"/>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71E0C00-AA2F-4A36-AF96-0B31EA1A0A9A}">
  <ds:schemaRefs>
    <ds:schemaRef ds:uri="http://schemas.microsoft.com/sharepoint/v3/contenttype/forms"/>
  </ds:schemaRefs>
</ds:datastoreItem>
</file>

<file path=customXml/itemProps3.xml><?xml version="1.0" encoding="utf-8"?>
<ds:datastoreItem xmlns:ds="http://schemas.openxmlformats.org/officeDocument/2006/customXml" ds:itemID="{91F9A265-92CB-42BD-A62B-1FCEA73F2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P83069</cp:lastModifiedBy>
  <dcterms:created xsi:type="dcterms:W3CDTF">2025-12-23T06:09:11Z</dcterms:created>
  <dcterms:modified xsi:type="dcterms:W3CDTF">2026-02-09T23:46:53Z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