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下水道\R7年度（R6決算数値）\03_起案・回答\"/>
    </mc:Choice>
  </mc:AlternateContent>
  <xr:revisionPtr revIDLastSave="0" documentId="13_ncr:1_{FF8AFEB4-EAF8-47BA-A908-D633AB482FD3}" xr6:coauthVersionLast="47" xr6:coauthVersionMax="47" xr10:uidLastSave="{00000000-0000-0000-0000-000000000000}"/>
  <workbookProtection workbookAlgorithmName="SHA-512" workbookHashValue="AOJ2iRjFKNlqTIakGv31ED4yeLSoUkBgtxWfC32XhTjvtrYlkfe/BiiingLLDrpwf37wssTtvcCsXzwwyrlq4w==" workbookSaltValue="8nySrKNMhCEbO6Rk+DWiJ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G85" i="4"/>
  <c r="E85" i="4"/>
  <c r="P10"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<sst xmlns="http://schemas.openxmlformats.org/spreadsheetml/2006/main" count="231" uniqueCount="114">
  <si>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</si>
  <si>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</si>
  <si>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</si>
  <si>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</si>
  <si>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</si>
  <si>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</si>
  <si>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</si>
  <si>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</si>
  <si>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</si>
  <si>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</si>
  <si>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</si>
  <si>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</si>
  <si>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</si>
  <si>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</si>
  <si>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</si>
  <si>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</si>
  <si>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</si>
  <si>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</si>
  <si>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</si>
  <si>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</si>
  <si>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</si>
  <si>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</si>
  <si>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</si>
  <si>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</si>
  <si>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</si>
  <si>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</si>
  <si>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</si>
  <si>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</si>
  <si>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</si>
  <si>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</si>
  <si>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</si>
  <si>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</si>
  <si>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</si>
  <si>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</si>
  <si>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</si>
  <si>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</si>
  <si>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</si>
  <si>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</si>
  <si>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</si>
  <si>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</si>
  <si>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</si>
  <si>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</si>
  <si>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</si>
  <si>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</si>
  <si>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</si>
  <si>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</si>
  <si>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</si>
  <si>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</si>
  <si>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</si>
  <si>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</si>
  <si>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</si>
  <si>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</si>
  <si>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</si>
  <si>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</si>
  <si>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</si>
  <si>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</si>
  <si>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</si>
  <si>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</si>
  <si>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</si>
  <si>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</si>
  <si>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</si>
  <si>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</si>
  <si>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</si>
  <si>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</si>
  <si>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</si>
  <si>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</si>
  <si>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</si>
  <si>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</si>
  <si>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</si>
  <si>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</si>
  <si>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</si>
  <si>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</si>
  <si>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</si>
  <si>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</si>
  <si>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</si>
  <si>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</si>
  <si>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</si>
  <si>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</si>
  <si>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</si>
  <si>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</si>
  <si>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</si>
  <si>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</si>
  <si>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</si>
  <si>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</si>
  <si>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</si>
  <si>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</si>
  <si>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</si>
  <si>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</si>
  <si>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</si>
  <si>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</si>
  <si>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</si>
  <si>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</si>
  <si>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</si>
  <si>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</si>
  <si>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</si>
  <si>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</si>
  <si>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</si>
  <si>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</si>
  <si>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</si>
  <si>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</si>
  <si>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</si>
  <si>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</si>
  <si>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</si>
  <si>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</si>
  <si>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</si>
  <si>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</si>
  <si>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</si>
  <si>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</si>
  <si>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</si>
  <si>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</si>
  <si>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</si>
  <si>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の収入において、一般会計からの基準外繰入金によって下水道事業全体で収支のバランスを取っている現状ですが、原則として使用料収入のみで汚水処理にかかる経費を賄わなければならないため、一般会計からの繰入を減らす努力が必要となります。
　また、今後の施設の維持管理にかかる経費や改築費用の増加、人口減少による使用料収入の減少等が見込まれることを踏まえると、下水道サービスを持続的に提供していくため、安定した経営の実現が不可欠となります。「鶴岡市下水道ビジョン」に基づき計画的、効率的に整備を進め、併せてアセットマネジメントに取り組み、使用料の適正化や長寿命化計画による施設の改築を行っていく必要があります。</t>
    <rPh sb="21" eb="24">
      <t>キジュンガイ</t>
    </rPh>
    <rPh sb="34" eb="36">
      <t>ジギョウ</t>
    </rPh>
    <rPh sb="36" eb="38">
      <t>ゼンタイ</t>
    </rPh>
    <rPh sb="123" eb="125">
      <t>コンゴ</t>
    </rPh>
    <rPh sb="233" eb="234">
      <t>モト</t>
    </rPh>
    <rPh sb="236" eb="238">
      <t>ケイカク</t>
    </rPh>
    <rPh sb="238" eb="239">
      <t>テキ</t>
    </rPh>
    <rPh sb="240" eb="243">
      <t>コウリツテキ</t>
    </rPh>
    <phoneticPr fontId="4"/>
  </si>
  <si>
    <t>　①経常収支比率は類似団体平均値を下回りましたが、100％となっています。使用料収入や一般会計からの繰入金等により費用を賄っている状況となっています。
　②累積欠損比率は、累積欠損金が発生していないため、0％となっています。
　③流動比率は、処理場の整備事業費に充てられた企業債の償還額が依然として大きいことなどから、100％を下回っていますが、償還の進捗により改善傾向にあります。
　④企業債残高対事業規模比率は、企業債残高が前年度に比べ減少していることなどから、前年度に比べ低下しています。
　⑤経費回収率は、100％を下回っており、下水道使用料の減少、汚水処理費の増加により昨年度に比べ回収率が低下しました。
　⑥汚水処理原価は、年間有収水量が減少し、汚水処理費が増加したことにより前年度よりも大きく増加しました。
　⑦施設利用率は、一日平均処理水量が減少したことにより、前年度の比率を下回りました。類似団体平均値を下回っており、処理能力の1/4程度しか利用されておらず、施設が過大で実際の処理量に見合っていない状況となっています。
　⑧水洗化率は、事業規模が小さいため高い比率となっています。</t>
    <rPh sb="2" eb="4">
      <t>ケイジョウ</t>
    </rPh>
    <rPh sb="57" eb="59">
      <t>ヒヨウ</t>
    </rPh>
    <rPh sb="78" eb="80">
      <t>ルイセキ</t>
    </rPh>
    <rPh sb="80" eb="82">
      <t>ケッソン</t>
    </rPh>
    <rPh sb="82" eb="84">
      <t>ヒリツ</t>
    </rPh>
    <rPh sb="86" eb="88">
      <t>ルイセキ</t>
    </rPh>
    <rPh sb="88" eb="90">
      <t>ケッソン</t>
    </rPh>
    <rPh sb="90" eb="91">
      <t>キン</t>
    </rPh>
    <rPh sb="92" eb="94">
      <t>ハッセイ</t>
    </rPh>
    <rPh sb="115" eb="117">
      <t>リュウドウ</t>
    </rPh>
    <rPh sb="117" eb="119">
      <t>ヒリツ</t>
    </rPh>
    <rPh sb="125" eb="127">
      <t>セイビ</t>
    </rPh>
    <rPh sb="127" eb="130">
      <t>ジギョウヒ</t>
    </rPh>
    <rPh sb="131" eb="132">
      <t>ア</t>
    </rPh>
    <rPh sb="144" eb="146">
      <t>イゼン</t>
    </rPh>
    <rPh sb="164" eb="166">
      <t>シタマワ</t>
    </rPh>
    <rPh sb="173" eb="175">
      <t>ショウカン</t>
    </rPh>
    <rPh sb="176" eb="178">
      <t>シンチョク</t>
    </rPh>
    <rPh sb="181" eb="183">
      <t>カイゼン</t>
    </rPh>
    <rPh sb="183" eb="185">
      <t>ケイコウ</t>
    </rPh>
    <rPh sb="269" eb="272">
      <t>ゲスイドウ</t>
    </rPh>
    <rPh sb="272" eb="275">
      <t>シヨウリョウ</t>
    </rPh>
    <rPh sb="276" eb="278">
      <t>ゲンショウ</t>
    </rPh>
    <rPh sb="279" eb="281">
      <t>オスイ</t>
    </rPh>
    <rPh sb="281" eb="283">
      <t>ショリ</t>
    </rPh>
    <rPh sb="283" eb="284">
      <t>ヒ</t>
    </rPh>
    <rPh sb="285" eb="287">
      <t>ゾウカ</t>
    </rPh>
    <rPh sb="290" eb="293">
      <t>サクネンド</t>
    </rPh>
    <rPh sb="294" eb="295">
      <t>クラ</t>
    </rPh>
    <rPh sb="296" eb="298">
      <t>カイシュウ</t>
    </rPh>
    <rPh sb="298" eb="299">
      <t>リツ</t>
    </rPh>
    <rPh sb="300" eb="302">
      <t>テイカ</t>
    </rPh>
    <rPh sb="325" eb="327">
      <t>ゲンショウ</t>
    </rPh>
    <rPh sb="329" eb="331">
      <t>オスイ</t>
    </rPh>
    <rPh sb="331" eb="333">
      <t>ショリ</t>
    </rPh>
    <rPh sb="333" eb="334">
      <t>ヒ</t>
    </rPh>
    <rPh sb="335" eb="337">
      <t>ゾウカ</t>
    </rPh>
    <rPh sb="350" eb="351">
      <t>オオ</t>
    </rPh>
    <rPh sb="353" eb="355">
      <t>ゾウカ</t>
    </rPh>
    <rPh sb="370" eb="374">
      <t>イチニチヘイキン</t>
    </rPh>
    <rPh sb="374" eb="376">
      <t>ショリ</t>
    </rPh>
    <rPh sb="376" eb="378">
      <t>スイリョウ</t>
    </rPh>
    <rPh sb="379" eb="381">
      <t>ゲンショウ</t>
    </rPh>
    <rPh sb="389" eb="392">
      <t>ゼンネンド</t>
    </rPh>
    <rPh sb="393" eb="395">
      <t>ヒリツ</t>
    </rPh>
    <rPh sb="396" eb="397">
      <t>シタ</t>
    </rPh>
    <rPh sb="407" eb="410">
      <t>ヘイキンチ</t>
    </rPh>
    <rPh sb="411" eb="413">
      <t>シタマワ</t>
    </rPh>
    <rPh sb="418" eb="420">
      <t>ショリ</t>
    </rPh>
    <rPh sb="420" eb="422">
      <t>ノウリョク</t>
    </rPh>
    <rPh sb="426" eb="428">
      <t>テイド</t>
    </rPh>
    <rPh sb="430" eb="432">
      <t>リヨウ</t>
    </rPh>
    <rPh sb="472" eb="476">
      <t>スイセンカリツ</t>
    </rPh>
    <rPh sb="488" eb="489">
      <t>タカ</t>
    </rPh>
    <rPh sb="490" eb="492">
      <t>ヒリツ</t>
    </rPh>
    <phoneticPr fontId="4"/>
  </si>
  <si>
    <t>　①有形固定資産減価償却率は、類似団体平均値を上回っていますが、数値的には低く法定耐用年数に近い資産は少ないことを表しています。
　②令和6年度時点で法定耐用年数を超える管渠はありませんが、将来的には耐用年数に達することから、改築・更新時期を迎える管渠が増加することが考えられます。今後は、設備の回復・予防保全のための修繕や事業費の平準化を図り、計画的かつ効率的な維持修繕・改築更新に取り組んでいく必要があります。
　③令和6年度は改善を実施した管渠は無く、有形固定資産減価償却率の状況から緊急な改築等の必要性は低いと言えます。</t>
    <rPh sb="23" eb="25">
      <t>ウワマワ</t>
    </rPh>
    <rPh sb="141" eb="14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</si>
</sst>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8A-4B19-9CD3-B9A27C275E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E58A-4B19-9CD3-B9A27C275E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25.43</c:v>
                </c:pt>
                <c:pt idx="1">
                  <c:v>24.44</c:v>
                </c:pt>
                <c:pt idx="2">
                  <c:v>23.58</c:v>
                </c:pt>
                <c:pt idx="3">
                  <c:v>24.2</c:v>
                </c:pt>
                <c:pt idx="4">
                  <c:v>22.96</c:v>
                </c:pt>
              </c:numCache>
            </c:numRef>
          </c:val>
          <c:extLst>
            <c:ext xmlns:c16="http://schemas.microsoft.com/office/drawing/2014/chart" uri="{C3380CC4-5D6E-409C-BE32-E72D297353CC}">
              <c16:uniqueId val="{00000000-88DB-4E69-8DDB-1317D1825C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88DB-4E69-8DDB-1317D1825C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88.06</c:v>
                </c:pt>
                <c:pt idx="1">
                  <c:v>88.76</c:v>
                </c:pt>
                <c:pt idx="2">
                  <c:v>89.52</c:v>
                </c:pt>
                <c:pt idx="3">
                  <c:v>90.02</c:v>
                </c:pt>
                <c:pt idx="4">
                  <c:v>89.97</c:v>
                </c:pt>
              </c:numCache>
            </c:numRef>
          </c:val>
          <c:extLst>
            <c:ext xmlns:c16="http://schemas.microsoft.com/office/drawing/2014/chart" uri="{C3380CC4-5D6E-409C-BE32-E72D297353CC}">
              <c16:uniqueId val="{00000000-07B1-464D-A0F0-D9D24D9EC9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07B1-464D-A0F0-D9D24D9EC9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102.02</c:v>
                </c:pt>
                <c:pt idx="1">
                  <c:v>109.98</c:v>
                </c:pt>
                <c:pt idx="2">
                  <c:v>105.15</c:v>
                </c:pt>
                <c:pt idx="3">
                  <c:v>118.54</c:v>
                </c:pt>
                <c:pt idx="4">
                  <c:v>100</c:v>
                </c:pt>
              </c:numCache>
            </c:numRef>
          </c:val>
          <c:extLst>
            <c:ext xmlns:c16="http://schemas.microsoft.com/office/drawing/2014/chart" uri="{C3380CC4-5D6E-409C-BE32-E72D297353CC}">
              <c16:uniqueId val="{00000000-626E-4700-844D-E10738643F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626E-4700-844D-E10738643F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23.97</c:v>
                </c:pt>
                <c:pt idx="1">
                  <c:v>26.64</c:v>
                </c:pt>
                <c:pt idx="2">
                  <c:v>28.37</c:v>
                </c:pt>
                <c:pt idx="3">
                  <c:v>31.04</c:v>
                </c:pt>
                <c:pt idx="4">
                  <c:v>33.54</c:v>
                </c:pt>
              </c:numCache>
            </c:numRef>
          </c:val>
          <c:extLst>
            <c:ext xmlns:c16="http://schemas.microsoft.com/office/drawing/2014/chart" uri="{C3380CC4-5D6E-409C-BE32-E72D297353CC}">
              <c16:uniqueId val="{00000000-18EE-4E15-806F-F38814C7A4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18EE-4E15-806F-F38814C7A4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E5-453E-BAA1-07140F2754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1E5-453E-BAA1-07140F2754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60.23</c:v>
                </c:pt>
                <c:pt idx="1">
                  <c:v>26.69</c:v>
                </c:pt>
                <c:pt idx="2">
                  <c:v>7.23</c:v>
                </c:pt>
                <c:pt idx="3" formatCode="#,##0.00;&quot;△&quot;#,##0.00">
                  <c:v>0</c:v>
                </c:pt>
                <c:pt idx="4" formatCode="#,##0.00;&quot;△&quot;#,##0.00">
                  <c:v>0</c:v>
                </c:pt>
              </c:numCache>
            </c:numRef>
          </c:val>
          <c:extLst>
            <c:ext xmlns:c16="http://schemas.microsoft.com/office/drawing/2014/chart" uri="{C3380CC4-5D6E-409C-BE32-E72D297353CC}">
              <c16:uniqueId val="{00000000-3DAE-4985-854D-DDEB60D31E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3DAE-4985-854D-DDEB60D31E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34.700000000000003</c:v>
                </c:pt>
                <c:pt idx="1">
                  <c:v>46.63</c:v>
                </c:pt>
                <c:pt idx="2">
                  <c:v>56.32</c:v>
                </c:pt>
                <c:pt idx="3">
                  <c:v>85.15</c:v>
                </c:pt>
                <c:pt idx="4">
                  <c:v>87.57</c:v>
                </c:pt>
              </c:numCache>
            </c:numRef>
          </c:val>
          <c:extLst>
            <c:ext xmlns:c16="http://schemas.microsoft.com/office/drawing/2014/chart" uri="{C3380CC4-5D6E-409C-BE32-E72D297353CC}">
              <c16:uniqueId val="{00000000-F390-4795-8EB3-EAE559FB63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F390-4795-8EB3-EAE559FB63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2700.61</c:v>
                </c:pt>
                <c:pt idx="1">
                  <c:v>2582.6999999999998</c:v>
                </c:pt>
                <c:pt idx="2">
                  <c:v>2457.98</c:v>
                </c:pt>
                <c:pt idx="3">
                  <c:v>2242.71</c:v>
                </c:pt>
                <c:pt idx="4">
                  <c:v>2013.62</c:v>
                </c:pt>
              </c:numCache>
            </c:numRef>
          </c:val>
          <c:extLst>
            <c:ext xmlns:c16="http://schemas.microsoft.com/office/drawing/2014/chart" uri="{C3380CC4-5D6E-409C-BE32-E72D297353CC}">
              <c16:uniqueId val="{00000000-1FB9-4958-A7B8-F81B293F27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1FB9-4958-A7B8-F81B293F27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103.08</c:v>
                </c:pt>
                <c:pt idx="1">
                  <c:v>97.34</c:v>
                </c:pt>
                <c:pt idx="2">
                  <c:v>70.510000000000005</c:v>
                </c:pt>
                <c:pt idx="3">
                  <c:v>89.39</c:v>
                </c:pt>
                <c:pt idx="4">
                  <c:v>68.650000000000006</c:v>
                </c:pt>
              </c:numCache>
            </c:numRef>
          </c:val>
          <c:extLst>
            <c:ext xmlns:c16="http://schemas.microsoft.com/office/drawing/2014/chart" uri="{C3380CC4-5D6E-409C-BE32-E72D297353CC}">
              <c16:uniqueId val="{00000000-4DA3-4951-8BB5-26C8F5BBCD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4DA3-4951-8BB5-26C8F5BBCD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190.82</c:v>
                </c:pt>
                <c:pt idx="1">
                  <c:v>199.67</c:v>
                </c:pt>
                <c:pt idx="2">
                  <c:v>275.85000000000002</c:v>
                </c:pt>
                <c:pt idx="3">
                  <c:v>219.61</c:v>
                </c:pt>
                <c:pt idx="4">
                  <c:v>285.61</c:v>
                </c:pt>
              </c:numCache>
            </c:numRef>
          </c:val>
          <c:extLst>
            <c:ext xmlns:c16="http://schemas.microsoft.com/office/drawing/2014/chart" uri="{C3380CC4-5D6E-409C-BE32-E72D297353CC}">
              <c16:uniqueId val="{00000000-FCE0-4AD9-9952-E686D447DC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FCE0-4AD9-9952-E686D447DC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山形県　鶴岡市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116731</v>
      </c>
      <c r="AM8" s="41"/>
      <c r="AN8" s="41"/>
      <c r="AO8" s="41"/>
      <c r="AP8" s="41"/>
      <c r="AQ8" s="41"/>
      <c r="AR8" s="41"/>
      <c r="AS8" s="41"/>
      <c r="AT8" s="34">
        <f>データ!T6</f>
        <v>1311.51</v>
      </c>
      <c r="AU8" s="34"/>
      <c r="AV8" s="34"/>
      <c r="AW8" s="34"/>
      <c r="AX8" s="34"/>
      <c r="AY8" s="34"/>
      <c r="AZ8" s="34"/>
      <c r="BA8" s="34"/>
      <c r="BB8" s="34">
        <f>データ!U6</f>
        <v>89.01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63.9</v>
      </c>
      <c r="J10" s="34"/>
      <c r="K10" s="34"/>
      <c r="L10" s="34"/>
      <c r="M10" s="34"/>
      <c r="N10" s="34"/>
      <c r="O10" s="34"/>
      <c r="P10" s="34">
        <f>データ!P6</f>
        <v>0.67</v>
      </c>
      <c r="Q10" s="34"/>
      <c r="R10" s="34"/>
      <c r="S10" s="34"/>
      <c r="T10" s="34"/>
      <c r="U10" s="34"/>
      <c r="V10" s="34"/>
      <c r="W10" s="34">
        <f>データ!Q6</f>
        <v>99.52</v>
      </c>
      <c r="X10" s="34"/>
      <c r="Y10" s="34"/>
      <c r="Z10" s="34"/>
      <c r="AA10" s="34"/>
      <c r="AB10" s="34"/>
      <c r="AC10" s="34"/>
      <c r="AD10" s="41">
        <f>データ!R6</f>
        <v>3833</v>
      </c>
      <c r="AE10" s="41"/>
      <c r="AF10" s="41"/>
      <c r="AG10" s="41"/>
      <c r="AH10" s="41"/>
      <c r="AI10" s="41"/>
      <c r="AJ10" s="41"/>
      <c r="AK10" s="2"/>
      <c r="AL10" s="41">
        <f>データ!V6</f>
        <v>778</v>
      </c>
      <c r="AM10" s="41"/>
      <c r="AN10" s="41"/>
      <c r="AO10" s="41"/>
      <c r="AP10" s="41"/>
      <c r="AQ10" s="41"/>
      <c r="AR10" s="41"/>
      <c r="AS10" s="41"/>
      <c r="AT10" s="34">
        <f>データ!W6</f>
        <v>0.27</v>
      </c>
      <c r="AU10" s="34"/>
      <c r="AV10" s="34"/>
      <c r="AW10" s="34"/>
      <c r="AX10" s="34"/>
      <c r="AY10" s="34"/>
      <c r="AZ10" s="34"/>
      <c r="BA10" s="34"/>
      <c r="BB10" s="34">
        <f>データ!X6</f>
        <v>2881.48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111</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dCyM92ugrfyAqp7wG+joZfeznMp9SxAl8QIrg5opwHTOXpMZ5qB1yExnSaVaVH50So7THfZm1fVvfDDsPjwakw==" saltValue="hJkr0VH2eBIjBjVtHHZe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62031</v>
      </c>
      <c r="D6" s="19">
        <f t="shared" si="3"/>
        <v>46</v>
      </c>
      <c r="E6" s="19">
        <f t="shared" si="3"/>
        <v>17</v>
      </c>
      <c r="F6" s="19">
        <f t="shared" si="3"/>
        <v>6</v>
      </c>
      <c r="G6" s="19">
        <f t="shared" si="3"/>
        <v>0</v>
      </c>
      <c r="H6" s="19" t="str">
        <f t="shared" si="3"/>
        <v>山形県　鶴岡市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63.9</v>
      </c>
      <c r="P6" s="20">
        <f t="shared" si="3"/>
        <v>0.67</v>
      </c>
      <c r="Q6" s="20">
        <f t="shared" si="3"/>
        <v>99.52</v>
      </c>
      <c r="R6" s="20">
        <f t="shared" si="3"/>
        <v>3833</v>
      </c>
      <c r="S6" s="20">
        <f t="shared" si="3"/>
        <v>116731</v>
      </c>
      <c r="T6" s="20">
        <f t="shared" si="3"/>
        <v>1311.51</v>
      </c>
      <c r="U6" s="20">
        <f t="shared" si="3"/>
        <v>89.01</v>
      </c>
      <c r="V6" s="20">
        <f t="shared" si="3"/>
        <v>778</v>
      </c>
      <c r="W6" s="20">
        <f t="shared" si="3"/>
        <v>0.27</v>
      </c>
      <c r="X6" s="20">
        <f t="shared" si="3"/>
        <v>2881.48</v>
      </c>
      <c r="Y6" s="21">
        <f>IF(Y7="",NA(),Y7)</f>
        <v>102.02</v>
      </c>
      <c r="Z6" s="21">
        <f t="shared" ref="Z6:AH6" si="4">IF(Z7="",NA(),Z7)</f>
        <v>109.98</v>
      </c>
      <c r="AA6" s="21">
        <f t="shared" si="4"/>
        <v>105.15</v>
      </c>
      <c r="AB6" s="21">
        <f t="shared" si="4"/>
        <v>118.54</v>
      </c>
      <c r="AC6" s="21">
        <f t="shared" si="4"/>
        <v>100</v>
      </c>
      <c r="AD6" s="21">
        <f t="shared" si="4"/>
        <v>101.18</v>
      </c>
      <c r="AE6" s="21">
        <f t="shared" si="4"/>
        <v>99.89</v>
      </c>
      <c r="AF6" s="21">
        <f t="shared" si="4"/>
        <v>104.12</v>
      </c>
      <c r="AG6" s="21">
        <f t="shared" si="4"/>
        <v>105.98</v>
      </c>
      <c r="AH6" s="21">
        <f t="shared" si="4"/>
        <v>107.11</v>
      </c>
      <c r="AI6" s="20" t="str">
        <f>IF(AI7="","",IF(AI7="-","【-】","【"&amp;SUBSTITUTE(TEXT(AI7,"#,##0.00"),"-","△")&amp;"】"))</f>
        <v>【104.55】</v>
      </c>
      <c r="AJ6" s="21">
        <f>IF(AJ7="",NA(),AJ7)</f>
        <v>60.23</v>
      </c>
      <c r="AK6" s="21">
        <f t="shared" ref="AK6:AS6" si="5">IF(AK7="",NA(),AK7)</f>
        <v>26.69</v>
      </c>
      <c r="AL6" s="21">
        <f t="shared" si="5"/>
        <v>7.23</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34.700000000000003</v>
      </c>
      <c r="AV6" s="21">
        <f t="shared" ref="AV6:BD6" si="6">IF(AV7="",NA(),AV7)</f>
        <v>46.63</v>
      </c>
      <c r="AW6" s="21">
        <f t="shared" si="6"/>
        <v>56.32</v>
      </c>
      <c r="AX6" s="21">
        <f t="shared" si="6"/>
        <v>85.15</v>
      </c>
      <c r="AY6" s="21">
        <f t="shared" si="6"/>
        <v>87.57</v>
      </c>
      <c r="AZ6" s="21">
        <f t="shared" si="6"/>
        <v>56.53</v>
      </c>
      <c r="BA6" s="21">
        <f t="shared" si="6"/>
        <v>59.66</v>
      </c>
      <c r="BB6" s="21">
        <f t="shared" si="6"/>
        <v>61.64</v>
      </c>
      <c r="BC6" s="21">
        <f t="shared" si="6"/>
        <v>69.819999999999993</v>
      </c>
      <c r="BD6" s="21">
        <f t="shared" si="6"/>
        <v>72.13</v>
      </c>
      <c r="BE6" s="20" t="str">
        <f>IF(BE7="","",IF(BE7="-","【-】","【"&amp;SUBSTITUTE(TEXT(BE7,"#,##0.00"),"-","△")&amp;"】"))</f>
        <v>【71.46】</v>
      </c>
      <c r="BF6" s="21">
        <f>IF(BF7="",NA(),BF7)</f>
        <v>2700.61</v>
      </c>
      <c r="BG6" s="21">
        <f t="shared" ref="BG6:BO6" si="7">IF(BG7="",NA(),BG7)</f>
        <v>2582.6999999999998</v>
      </c>
      <c r="BH6" s="21">
        <f t="shared" si="7"/>
        <v>2457.98</v>
      </c>
      <c r="BI6" s="21">
        <f t="shared" si="7"/>
        <v>2242.71</v>
      </c>
      <c r="BJ6" s="21">
        <f t="shared" si="7"/>
        <v>2013.62</v>
      </c>
      <c r="BK6" s="21">
        <f t="shared" si="7"/>
        <v>1095.52</v>
      </c>
      <c r="BL6" s="21">
        <f t="shared" si="7"/>
        <v>1056.55</v>
      </c>
      <c r="BM6" s="21">
        <f t="shared" si="7"/>
        <v>1278.54</v>
      </c>
      <c r="BN6" s="21">
        <f t="shared" si="7"/>
        <v>1149.7</v>
      </c>
      <c r="BO6" s="21">
        <f t="shared" si="7"/>
        <v>1420.25</v>
      </c>
      <c r="BP6" s="20" t="str">
        <f>IF(BP7="","",IF(BP7="-","【-】","【"&amp;SUBSTITUTE(TEXT(BP7,"#,##0.00"),"-","△")&amp;"】"))</f>
        <v>【1,223.19】</v>
      </c>
      <c r="BQ6" s="21">
        <f>IF(BQ7="",NA(),BQ7)</f>
        <v>103.08</v>
      </c>
      <c r="BR6" s="21">
        <f t="shared" ref="BR6:BZ6" si="8">IF(BR7="",NA(),BR7)</f>
        <v>97.34</v>
      </c>
      <c r="BS6" s="21">
        <f t="shared" si="8"/>
        <v>70.510000000000005</v>
      </c>
      <c r="BT6" s="21">
        <f t="shared" si="8"/>
        <v>89.39</v>
      </c>
      <c r="BU6" s="21">
        <f t="shared" si="8"/>
        <v>68.650000000000006</v>
      </c>
      <c r="BV6" s="21">
        <f t="shared" si="8"/>
        <v>39.64</v>
      </c>
      <c r="BW6" s="21">
        <f t="shared" si="8"/>
        <v>40</v>
      </c>
      <c r="BX6" s="21">
        <f t="shared" si="8"/>
        <v>38.74</v>
      </c>
      <c r="BY6" s="21">
        <f t="shared" si="8"/>
        <v>35.96</v>
      </c>
      <c r="BZ6" s="21">
        <f t="shared" si="8"/>
        <v>32.700000000000003</v>
      </c>
      <c r="CA6" s="20" t="str">
        <f>IF(CA7="","",IF(CA7="-","【-】","【"&amp;SUBSTITUTE(TEXT(CA7,"#,##0.00"),"-","△")&amp;"】"))</f>
        <v>【37.21】</v>
      </c>
      <c r="CB6" s="21">
        <f>IF(CB7="",NA(),CB7)</f>
        <v>190.82</v>
      </c>
      <c r="CC6" s="21">
        <f t="shared" ref="CC6:CK6" si="9">IF(CC7="",NA(),CC7)</f>
        <v>199.67</v>
      </c>
      <c r="CD6" s="21">
        <f t="shared" si="9"/>
        <v>275.85000000000002</v>
      </c>
      <c r="CE6" s="21">
        <f t="shared" si="9"/>
        <v>219.61</v>
      </c>
      <c r="CF6" s="21">
        <f t="shared" si="9"/>
        <v>285.61</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25.43</v>
      </c>
      <c r="CN6" s="21">
        <f t="shared" ref="CN6:CV6" si="10">IF(CN7="",NA(),CN7)</f>
        <v>24.44</v>
      </c>
      <c r="CO6" s="21">
        <f t="shared" si="10"/>
        <v>23.58</v>
      </c>
      <c r="CP6" s="21">
        <f t="shared" si="10"/>
        <v>24.2</v>
      </c>
      <c r="CQ6" s="21">
        <f t="shared" si="10"/>
        <v>22.96</v>
      </c>
      <c r="CR6" s="21">
        <f t="shared" si="10"/>
        <v>30.19</v>
      </c>
      <c r="CS6" s="21">
        <f t="shared" si="10"/>
        <v>28.77</v>
      </c>
      <c r="CT6" s="21">
        <f t="shared" si="10"/>
        <v>26.22</v>
      </c>
      <c r="CU6" s="21">
        <f t="shared" si="10"/>
        <v>26.12</v>
      </c>
      <c r="CV6" s="21">
        <f t="shared" si="10"/>
        <v>27.81</v>
      </c>
      <c r="CW6" s="20" t="str">
        <f>IF(CW7="","",IF(CW7="-","【-】","【"&amp;SUBSTITUTE(TEXT(CW7,"#,##0.00"),"-","△")&amp;"】"))</f>
        <v>【30.09】</v>
      </c>
      <c r="CX6" s="21">
        <f>IF(CX7="",NA(),CX7)</f>
        <v>88.06</v>
      </c>
      <c r="CY6" s="21">
        <f t="shared" ref="CY6:DG6" si="11">IF(CY7="",NA(),CY7)</f>
        <v>88.76</v>
      </c>
      <c r="CZ6" s="21">
        <f t="shared" si="11"/>
        <v>89.52</v>
      </c>
      <c r="DA6" s="21">
        <f t="shared" si="11"/>
        <v>90.02</v>
      </c>
      <c r="DB6" s="21">
        <f t="shared" si="11"/>
        <v>89.97</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23.97</v>
      </c>
      <c r="DJ6" s="21">
        <f t="shared" ref="DJ6:DR6" si="12">IF(DJ7="",NA(),DJ7)</f>
        <v>26.64</v>
      </c>
      <c r="DK6" s="21">
        <f t="shared" si="12"/>
        <v>28.37</v>
      </c>
      <c r="DL6" s="21">
        <f t="shared" si="12"/>
        <v>31.04</v>
      </c>
      <c r="DM6" s="21">
        <f t="shared" si="12"/>
        <v>33.54</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2">
      <c r="A7" s="14"/>
      <c r="B7" s="23">
        <v>2024</v>
      </c>
      <c r="C7" s="23">
        <v>62031</v>
      </c>
      <c r="D7" s="23">
        <v>46</v>
      </c>
      <c r="E7" s="23">
        <v>17</v>
      </c>
      <c r="F7" s="23">
        <v>6</v>
      </c>
      <c r="G7" s="23">
        <v>0</v>
      </c>
      <c r="H7" s="23" t="s">
        <v>95</v>
      </c>
      <c r="I7" s="23" t="s">
        <v>96</v>
      </c>
      <c r="J7" s="23" t="s">
        <v>97</v>
      </c>
      <c r="K7" s="23" t="s">
        <v>98</v>
      </c>
      <c r="L7" s="23" t="s">
        <v>99</v>
      </c>
      <c r="M7" s="23" t="s">
        <v>100</v>
      </c>
      <c r="N7" s="24" t="s">
        <v>101</v>
      </c>
      <c r="O7" s="24">
        <v>63.9</v>
      </c>
      <c r="P7" s="24">
        <v>0.67</v>
      </c>
      <c r="Q7" s="24">
        <v>99.52</v>
      </c>
      <c r="R7" s="24">
        <v>3833</v>
      </c>
      <c r="S7" s="24">
        <v>116731</v>
      </c>
      <c r="T7" s="24">
        <v>1311.51</v>
      </c>
      <c r="U7" s="24">
        <v>89.01</v>
      </c>
      <c r="V7" s="24">
        <v>778</v>
      </c>
      <c r="W7" s="24">
        <v>0.27</v>
      </c>
      <c r="X7" s="24">
        <v>2881.48</v>
      </c>
      <c r="Y7" s="24">
        <v>102.02</v>
      </c>
      <c r="Z7" s="24">
        <v>109.98</v>
      </c>
      <c r="AA7" s="24">
        <v>105.15</v>
      </c>
      <c r="AB7" s="24">
        <v>118.54</v>
      </c>
      <c r="AC7" s="24">
        <v>100</v>
      </c>
      <c r="AD7" s="24">
        <v>101.18</v>
      </c>
      <c r="AE7" s="24">
        <v>99.89</v>
      </c>
      <c r="AF7" s="24">
        <v>104.12</v>
      </c>
      <c r="AG7" s="24">
        <v>105.98</v>
      </c>
      <c r="AH7" s="24">
        <v>107.11</v>
      </c>
      <c r="AI7" s="24">
        <v>104.55</v>
      </c>
      <c r="AJ7" s="24">
        <v>60.23</v>
      </c>
      <c r="AK7" s="24">
        <v>26.69</v>
      </c>
      <c r="AL7" s="24">
        <v>7.23</v>
      </c>
      <c r="AM7" s="24">
        <v>0</v>
      </c>
      <c r="AN7" s="24">
        <v>0</v>
      </c>
      <c r="AO7" s="24">
        <v>140.63</v>
      </c>
      <c r="AP7" s="24">
        <v>163.84</v>
      </c>
      <c r="AQ7" s="24">
        <v>176.46</v>
      </c>
      <c r="AR7" s="24">
        <v>181.51</v>
      </c>
      <c r="AS7" s="24">
        <v>108.76</v>
      </c>
      <c r="AT7" s="24">
        <v>84.87</v>
      </c>
      <c r="AU7" s="24">
        <v>34.700000000000003</v>
      </c>
      <c r="AV7" s="24">
        <v>46.63</v>
      </c>
      <c r="AW7" s="24">
        <v>56.32</v>
      </c>
      <c r="AX7" s="24">
        <v>85.15</v>
      </c>
      <c r="AY7" s="24">
        <v>87.57</v>
      </c>
      <c r="AZ7" s="24">
        <v>56.53</v>
      </c>
      <c r="BA7" s="24">
        <v>59.66</v>
      </c>
      <c r="BB7" s="24">
        <v>61.64</v>
      </c>
      <c r="BC7" s="24">
        <v>69.819999999999993</v>
      </c>
      <c r="BD7" s="24">
        <v>72.13</v>
      </c>
      <c r="BE7" s="24">
        <v>71.459999999999994</v>
      </c>
      <c r="BF7" s="24">
        <v>2700.61</v>
      </c>
      <c r="BG7" s="24">
        <v>2582.6999999999998</v>
      </c>
      <c r="BH7" s="24">
        <v>2457.98</v>
      </c>
      <c r="BI7" s="24">
        <v>2242.71</v>
      </c>
      <c r="BJ7" s="24">
        <v>2013.62</v>
      </c>
      <c r="BK7" s="24">
        <v>1095.52</v>
      </c>
      <c r="BL7" s="24">
        <v>1056.55</v>
      </c>
      <c r="BM7" s="24">
        <v>1278.54</v>
      </c>
      <c r="BN7" s="24">
        <v>1149.7</v>
      </c>
      <c r="BO7" s="24">
        <v>1420.25</v>
      </c>
      <c r="BP7" s="24">
        <v>1223.19</v>
      </c>
      <c r="BQ7" s="24">
        <v>103.08</v>
      </c>
      <c r="BR7" s="24">
        <v>97.34</v>
      </c>
      <c r="BS7" s="24">
        <v>70.510000000000005</v>
      </c>
      <c r="BT7" s="24">
        <v>89.39</v>
      </c>
      <c r="BU7" s="24">
        <v>68.650000000000006</v>
      </c>
      <c r="BV7" s="24">
        <v>39.64</v>
      </c>
      <c r="BW7" s="24">
        <v>40</v>
      </c>
      <c r="BX7" s="24">
        <v>38.74</v>
      </c>
      <c r="BY7" s="24">
        <v>35.96</v>
      </c>
      <c r="BZ7" s="24">
        <v>32.700000000000003</v>
      </c>
      <c r="CA7" s="24">
        <v>37.21</v>
      </c>
      <c r="CB7" s="24">
        <v>190.82</v>
      </c>
      <c r="CC7" s="24">
        <v>199.67</v>
      </c>
      <c r="CD7" s="24">
        <v>275.85000000000002</v>
      </c>
      <c r="CE7" s="24">
        <v>219.61</v>
      </c>
      <c r="CF7" s="24">
        <v>285.61</v>
      </c>
      <c r="CG7" s="24">
        <v>449.72</v>
      </c>
      <c r="CH7" s="24">
        <v>437.27</v>
      </c>
      <c r="CI7" s="24">
        <v>456.72</v>
      </c>
      <c r="CJ7" s="24">
        <v>481.96</v>
      </c>
      <c r="CK7" s="24">
        <v>536.16999999999996</v>
      </c>
      <c r="CL7" s="24">
        <v>462.49</v>
      </c>
      <c r="CM7" s="24">
        <v>25.43</v>
      </c>
      <c r="CN7" s="24">
        <v>24.44</v>
      </c>
      <c r="CO7" s="24">
        <v>23.58</v>
      </c>
      <c r="CP7" s="24">
        <v>24.2</v>
      </c>
      <c r="CQ7" s="24">
        <v>22.96</v>
      </c>
      <c r="CR7" s="24">
        <v>30.19</v>
      </c>
      <c r="CS7" s="24">
        <v>28.77</v>
      </c>
      <c r="CT7" s="24">
        <v>26.22</v>
      </c>
      <c r="CU7" s="24">
        <v>26.12</v>
      </c>
      <c r="CV7" s="24">
        <v>27.81</v>
      </c>
      <c r="CW7" s="24">
        <v>30.09</v>
      </c>
      <c r="CX7" s="24">
        <v>88.06</v>
      </c>
      <c r="CY7" s="24">
        <v>88.76</v>
      </c>
      <c r="CZ7" s="24">
        <v>89.52</v>
      </c>
      <c r="DA7" s="24">
        <v>90.02</v>
      </c>
      <c r="DB7" s="24">
        <v>89.97</v>
      </c>
      <c r="DC7" s="24">
        <v>79.09</v>
      </c>
      <c r="DD7" s="24">
        <v>78.900000000000006</v>
      </c>
      <c r="DE7" s="24">
        <v>78.03</v>
      </c>
      <c r="DF7" s="24">
        <v>78.55</v>
      </c>
      <c r="DG7" s="24">
        <v>78.680000000000007</v>
      </c>
      <c r="DH7" s="24">
        <v>80.97</v>
      </c>
      <c r="DI7" s="24">
        <v>23.97</v>
      </c>
      <c r="DJ7" s="24">
        <v>26.64</v>
      </c>
      <c r="DK7" s="24">
        <v>28.37</v>
      </c>
      <c r="DL7" s="24">
        <v>31.04</v>
      </c>
      <c r="DM7" s="24">
        <v>33.54</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624AB-9D03-4000-826A-66ACB5DE8F5D}">
  <ds:schemaRefs>
    <ds:schemaRef ds:uri="http://purl.org/dc/elements/1.1/"/>
    <ds:schemaRef ds:uri="fd32c9f7-8932-4d07-b49b-91c8a1e26893"/>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96f7774a-1fa4-49d3-a956-75b9c85e9b43"/>
    <ds:schemaRef ds:uri="http://purl.org/dc/dcmitype/"/>
  </ds:schemaRefs>
</ds:datastoreItem>
</file>

<file path=customXml/itemProps2.xml><?xml version="1.0" encoding="utf-8"?>
<ds:datastoreItem xmlns:ds="http://schemas.openxmlformats.org/officeDocument/2006/customXml" ds:itemID="{C5E51A23-28EE-4367-B8C5-FCA36574E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15F0D6-43DB-4A8A-AB16-0082928F58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P83069</cp:lastModifiedBy>
  <cp:lastPrinted>2026-02-09T02:48:07Z</cp:lastPrinted>
  <dcterms:created xsi:type="dcterms:W3CDTF">2025-12-23T06:25:40Z</dcterms:created>
  <dcterms:modified xsi:type="dcterms:W3CDTF">2026-02-09T23:50:06Z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