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C51647B4-8AC2-4987-AA2E-0C864B185A21}" xr6:coauthVersionLast="36" xr6:coauthVersionMax="36" xr10:uidLastSave="{00000000-0000-0000-0000-000000000000}"/>
  <workbookProtection workbookAlgorithmName="SHA-512" workbookHashValue="OnVfTcuKZM0Lw6g7Rp8dGNt+qEfz7OcGLGF1JQ5VOSSCSTuiOHkvZpcJJvbmrUul6D28gmbnZ5WTuCnTMMsXBw==" workbookSaltValue="qVvtIJ50x9EUfj9MfxWu8w==" workbookSpinCount="100000" lockStructure="1"/>
  <bookViews>
    <workbookView xWindow="0" yWindow="0" windowWidth="20490" windowHeight="7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<sst xmlns="http://schemas.openxmlformats.org/spreadsheetml/2006/main" count="231" uniqueCount="116">
  <si>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</si>
  <si>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</si>
  <si>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</si>
  <si>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</si>
  <si>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</si>
  <si>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</si>
  <si>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</si>
  <si>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</si>
  <si>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</si>
  <si>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</si>
  <si>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</si>
  <si>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</si>
  <si>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</si>
  <si>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</si>
  <si>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</si>
  <si>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</si>
  <si>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</si>
  <si>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</si>
  <si>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</si>
  <si>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</si>
  <si>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</si>
  <si>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</si>
  <si>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</si>
  <si>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</si>
  <si>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</si>
  <si>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</si>
  <si>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</si>
  <si>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</si>
  <si>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</si>
  <si>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</si>
  <si>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</si>
  <si>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</si>
  <si>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</si>
  <si>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</si>
  <si>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</si>
  <si>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</si>
  <si>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</si>
  <si>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</si>
  <si>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</si>
  <si>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</si>
  <si>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</si>
  <si>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</si>
  <si>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</si>
  <si>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</si>
  <si>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</si>
  <si>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</si>
  <si>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</si>
  <si>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</si>
  <si>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</si>
  <si>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</si>
  <si>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</si>
  <si>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</si>
  <si>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</si>
  <si>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</si>
  <si>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</si>
  <si>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</si>
  <si>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</si>
  <si>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</si>
  <si>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</si>
  <si>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</si>
  <si>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</si>
  <si>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</si>
  <si>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</si>
  <si>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</si>
  <si>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</si>
  <si>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</si>
  <si>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</si>
  <si>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</si>
  <si>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</si>
  <si>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</si>
  <si>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</si>
  <si>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</si>
  <si>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</si>
  <si>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</si>
  <si>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</si>
  <si>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</si>
  <si>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</si>
  <si>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</si>
  <si>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</si>
  <si>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</si>
  <si>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</si>
  <si>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</si>
  <si>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</si>
  <si>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</si>
  <si>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</si>
  <si>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</si>
  <si>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</si>
  <si>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</si>
  <si>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</si>
  <si>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</si>
  <si>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</si>
  <si>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</si>
  <si>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</si>
  <si>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</si>
  <si>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</si>
  <si>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</si>
  <si>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</si>
  <si>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</si>
  <si>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</si>
  <si>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</si>
  <si>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</si>
  <si>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</si>
  <si>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</si>
  <si>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</si>
  <si>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</si>
  <si>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</si>
  <si>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</si>
  <si>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</si>
  <si>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</si>
  <si>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</si>
  <si>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</si>
  <si>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</si>
  <si>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</si>
  <si>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①有形固定資産減価償却率は、類似団体平均値に比べ低い傾向にあり、現在も事業拡張が続いていることから、減価償却累計額が少なくなっています。
　②令和4年度時点で法定耐用年数を超える管渠はありませんが、将来的には耐用年数に達することから、改築・更新時期を迎える管渠が増加することが考えられます。今後は、設備の回復・予防保全のための修繕や事業費の平準化を図り、計画的かつ効率的な維持修繕・改築更新に取り組んでいく必要があります。
　③令和4年度は改善を実施した管渠は無く、有形固定資産減価償却率と管渠改善率から緊急な改築等の必要性は低いといえます。</t>
    <rPh sb="15" eb="19">
      <t>ルイジダンタイ</t>
    </rPh>
    <rPh sb="23" eb="24">
      <t>クラ</t>
    </rPh>
    <rPh sb="25" eb="26">
      <t>ヒク</t>
    </rPh>
    <rPh sb="27" eb="29">
      <t>ケイコウ</t>
    </rPh>
    <rPh sb="57" eb="58">
      <t>ガク</t>
    </rPh>
    <rPh sb="59" eb="60">
      <t>スク</t>
    </rPh>
    <rPh sb="146" eb="148">
      <t>コンゴ</t>
    </rPh>
    <rPh sb="215" eb="217">
      <t>レイワ</t>
    </rPh>
    <rPh sb="218" eb="220">
      <t>ネンド</t>
    </rPh>
    <rPh sb="221" eb="223">
      <t>カイゼン</t>
    </rPh>
    <rPh sb="224" eb="226">
      <t>ジッシ</t>
    </rPh>
    <rPh sb="228" eb="230">
      <t>カンキョ</t>
    </rPh>
    <rPh sb="231" eb="232">
      <t>ナ</t>
    </rPh>
    <phoneticPr fontId="4"/>
  </si>
  <si>
    <t>　①経常収支比率は、類似団体平均値に比べ低い傾向にあり、令和4年度は、一般会計からの受託業務である一般廃棄物最終処分場排水管整備事業が前年度に完了したことに伴い、費用が減少して収支の改善が見られたものの、動力費（電気代、燃料費等）の高騰などが影響して100％を下回りました。
　②累積欠損金比率は、累積欠損金が発生していないため、0％となっています。
　③流動比率は、平成初期における公共下水道網の整備事業費に充てられた企業債の償還額が依然として大きいことなどから、100％を下回っています。
　④企業債残高対事業規模比率は、企業債残高が前年度に比べ減少したものの、依然として一定の規模があること、人口減少に伴い使用料収入が減少したことなどにより、前年度の比率を上回りました。
　⑤経費回収率は、使用料収入の減少、動力費（電気代、燃料費等）の高騰による汚水処理費の増加により、100％を下回りました。
　⑥汚水処理原価は、汚水処理費が増加した一方、年間有収水量が減少したことにより、前年度よりも上昇しました。
　⑦施設利用率は、汚水処理水量が減少したことにより、前年度の比率を下回りました。施設が過大であり、実際の処理量に見合っていない状況となっているます。
　⑧水洗化率は、公共下水道が整備されて相当年数が経過しており、普及が進んでいることにより、高い比率となっています。</t>
    <rPh sb="10" eb="14">
      <t>ルイジダンタイ</t>
    </rPh>
    <rPh sb="18" eb="19">
      <t>クラ</t>
    </rPh>
    <rPh sb="20" eb="21">
      <t>ヒク</t>
    </rPh>
    <rPh sb="22" eb="24">
      <t>ケイコウ</t>
    </rPh>
    <rPh sb="28" eb="30">
      <t>レイワ</t>
    </rPh>
    <rPh sb="49" eb="51">
      <t>イッパン</t>
    </rPh>
    <rPh sb="67" eb="70">
      <t>ゼンネンド</t>
    </rPh>
    <rPh sb="71" eb="73">
      <t>カンリョウ</t>
    </rPh>
    <rPh sb="78" eb="79">
      <t>トモナ</t>
    </rPh>
    <rPh sb="81" eb="83">
      <t>ヒヨウ</t>
    </rPh>
    <rPh sb="84" eb="86">
      <t>ゲンショウ</t>
    </rPh>
    <rPh sb="88" eb="90">
      <t>シュウシ</t>
    </rPh>
    <rPh sb="91" eb="93">
      <t>カイゼン</t>
    </rPh>
    <rPh sb="94" eb="95">
      <t>ミ</t>
    </rPh>
    <rPh sb="102" eb="105">
      <t>ドウリョクヒ</t>
    </rPh>
    <rPh sb="106" eb="109">
      <t>デンキダイ</t>
    </rPh>
    <rPh sb="110" eb="113">
      <t>ネンリョウヒ</t>
    </rPh>
    <rPh sb="113" eb="114">
      <t>トウ</t>
    </rPh>
    <rPh sb="116" eb="118">
      <t>コウトウ</t>
    </rPh>
    <rPh sb="121" eb="123">
      <t>エイキョウ</t>
    </rPh>
    <rPh sb="130" eb="132">
      <t>シタマワ</t>
    </rPh>
    <rPh sb="177" eb="179">
      <t>リュウドウ</t>
    </rPh>
    <rPh sb="179" eb="181">
      <t>ヒリツ</t>
    </rPh>
    <rPh sb="192" eb="194">
      <t>コウキョウ</t>
    </rPh>
    <rPh sb="194" eb="197">
      <t>ゲスイドウ</t>
    </rPh>
    <rPh sb="197" eb="198">
      <t>モウ</t>
    </rPh>
    <rPh sb="199" eb="201">
      <t>セイビ</t>
    </rPh>
    <rPh sb="201" eb="203">
      <t>ジギョウ</t>
    </rPh>
    <rPh sb="203" eb="204">
      <t>ヒ</t>
    </rPh>
    <rPh sb="205" eb="206">
      <t>ア</t>
    </rPh>
    <rPh sb="218" eb="220">
      <t>イゼン</t>
    </rPh>
    <rPh sb="248" eb="256">
      <t>キギョウサイザンダカタイジギョウ</t>
    </rPh>
    <rPh sb="256" eb="258">
      <t>キボ</t>
    </rPh>
    <rPh sb="258" eb="260">
      <t>ヒリツ</t>
    </rPh>
    <rPh sb="263" eb="266">
      <t>キギョウサイ</t>
    </rPh>
    <rPh sb="266" eb="268">
      <t>ザンダカ</t>
    </rPh>
    <rPh sb="269" eb="272">
      <t>ゼンネンド</t>
    </rPh>
    <rPh sb="273" eb="274">
      <t>クラ</t>
    </rPh>
    <rPh sb="275" eb="277">
      <t>ゲンショウ</t>
    </rPh>
    <rPh sb="283" eb="285">
      <t>イゼン</t>
    </rPh>
    <rPh sb="288" eb="290">
      <t>イッテイ</t>
    </rPh>
    <rPh sb="291" eb="293">
      <t>キボ</t>
    </rPh>
    <rPh sb="299" eb="301">
      <t>ジンコウ</t>
    </rPh>
    <rPh sb="301" eb="303">
      <t>ゲンショウ</t>
    </rPh>
    <rPh sb="304" eb="305">
      <t>トモナ</t>
    </rPh>
    <rPh sb="324" eb="327">
      <t>ゼンネンド</t>
    </rPh>
    <rPh sb="328" eb="330">
      <t>ヒリツ</t>
    </rPh>
    <rPh sb="331" eb="333">
      <t>ウワマワ</t>
    </rPh>
    <rPh sb="348" eb="351">
      <t>シヨウリョウ</t>
    </rPh>
    <rPh sb="351" eb="353">
      <t>シュウニュウ</t>
    </rPh>
    <rPh sb="354" eb="356">
      <t>ゲンショウ</t>
    </rPh>
    <rPh sb="376" eb="380">
      <t>オスイショリ</t>
    </rPh>
    <rPh sb="380" eb="381">
      <t>ヒ</t>
    </rPh>
    <rPh sb="382" eb="384">
      <t>ゾウカ</t>
    </rPh>
    <rPh sb="393" eb="395">
      <t>シタマワ</t>
    </rPh>
    <rPh sb="417" eb="419">
      <t>ゾウカ</t>
    </rPh>
    <rPh sb="421" eb="423">
      <t>イッポウ</t>
    </rPh>
    <rPh sb="431" eb="433">
      <t>ゲンショウ</t>
    </rPh>
    <rPh sb="441" eb="444">
      <t>ゼンネンド</t>
    </rPh>
    <rPh sb="447" eb="449">
      <t>ジョウショウ</t>
    </rPh>
    <rPh sb="464" eb="466">
      <t>オスイ</t>
    </rPh>
    <rPh sb="466" eb="468">
      <t>ショリ</t>
    </rPh>
    <rPh sb="468" eb="470">
      <t>スイリョウ</t>
    </rPh>
    <rPh sb="471" eb="473">
      <t>ゲンショウ</t>
    </rPh>
    <rPh sb="481" eb="484">
      <t>ゼンネンド</t>
    </rPh>
    <rPh sb="485" eb="487">
      <t>ヒリツ</t>
    </rPh>
    <rPh sb="488" eb="490">
      <t>シタマワ</t>
    </rPh>
    <rPh sb="495" eb="497">
      <t>シセツ</t>
    </rPh>
    <rPh sb="498" eb="500">
      <t>カダイ</t>
    </rPh>
    <rPh sb="504" eb="506">
      <t>ジッサイ</t>
    </rPh>
    <rPh sb="507" eb="510">
      <t>ショリリョウ</t>
    </rPh>
    <rPh sb="511" eb="513">
      <t>ミア</t>
    </rPh>
    <rPh sb="518" eb="520">
      <t>ジョウキョウ</t>
    </rPh>
    <rPh sb="531" eb="535">
      <t>スイセンカリツ</t>
    </rPh>
    <rPh sb="561" eb="563">
      <t>フキュウ</t>
    </rPh>
    <rPh sb="564" eb="565">
      <t>スス</t>
    </rPh>
    <rPh sb="577" eb="579">
      <t>ヒリツ</t>
    </rPh>
    <phoneticPr fontId="4"/>
  </si>
  <si>
    <t>　下水道事業の収入において、一般会計から分流式下水道等に関わる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0" eb="23">
      <t>ブンリュウシキ</t>
    </rPh>
    <rPh sb="23" eb="26">
      <t>ゲスイドウ</t>
    </rPh>
    <rPh sb="26" eb="27">
      <t>トウ</t>
    </rPh>
    <rPh sb="28" eb="29">
      <t>カカ</t>
    </rPh>
    <rPh sb="41" eb="43">
      <t>ジギョウ</t>
    </rPh>
    <rPh sb="43" eb="45">
      <t>ゼンタイ</t>
    </rPh>
    <rPh sb="130" eb="132">
      <t>コンゴ</t>
    </rPh>
    <rPh sb="231" eb="233">
      <t>セイカツ</t>
    </rPh>
    <rPh sb="233" eb="235">
      <t>ハイスイ</t>
    </rPh>
    <rPh sb="235" eb="237">
      <t>ショリ</t>
    </rPh>
    <rPh sb="237" eb="239">
      <t>シセツ</t>
    </rPh>
    <rPh sb="239" eb="241">
      <t>セイビ</t>
    </rPh>
    <rPh sb="241" eb="243">
      <t>キホン</t>
    </rPh>
    <rPh sb="247" eb="248">
      <t>モト</t>
    </rPh>
    <rPh sb="250" eb="252">
      <t>ケイカク</t>
    </rPh>
    <rPh sb="252" eb="253">
      <t>テキ</t>
    </rPh>
    <rPh sb="254" eb="257">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</si>
</sst>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0.16</c:v>
                </c:pt>
                <c:pt idx="1">
                  <c:v>1.44</c:v>
                </c:pt>
                <c:pt idx="2">
                  <c:v>0.18</c:v>
                </c:pt>
                <c:pt idx="3">
                  <c:v>0.67</c:v>
                </c:pt>
                <c:pt idx="4" formatCode="#,##0.00;&quot;△&quot;#,##0.00">
                  <c:v>0</c:v>
                </c:pt>
              </c:numCache>
            </c:numRef>
          </c:val>
          <c:extLst>
            <c:ext xmlns:c16="http://schemas.microsoft.com/office/drawing/2014/chart" uri="{C3380CC4-5D6E-409C-BE32-E72D297353CC}">
              <c16:uniqueId val="{00000000-8AED-463D-A284-DA220F4B5D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8AED-463D-A284-DA220F4B5D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60.06</c:v>
                </c:pt>
                <c:pt idx="1">
                  <c:v>63.21</c:v>
                </c:pt>
                <c:pt idx="2">
                  <c:v>64.58</c:v>
                </c:pt>
                <c:pt idx="3">
                  <c:v>64.25</c:v>
                </c:pt>
                <c:pt idx="4">
                  <c:v>62.4</c:v>
                </c:pt>
              </c:numCache>
            </c:numRef>
          </c:val>
          <c:extLst>
            <c:ext xmlns:c16="http://schemas.microsoft.com/office/drawing/2014/chart" uri="{C3380CC4-5D6E-409C-BE32-E72D297353CC}">
              <c16:uniqueId val="{00000000-0FB8-42C3-BD67-EEAA216328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0FB8-42C3-BD67-EEAA216328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92.69</c:v>
                </c:pt>
                <c:pt idx="1">
                  <c:v>92.91</c:v>
                </c:pt>
                <c:pt idx="2">
                  <c:v>93.23</c:v>
                </c:pt>
                <c:pt idx="3">
                  <c:v>93.26</c:v>
                </c:pt>
                <c:pt idx="4">
                  <c:v>93.22</c:v>
                </c:pt>
              </c:numCache>
            </c:numRef>
          </c:val>
          <c:extLst>
            <c:ext xmlns:c16="http://schemas.microsoft.com/office/drawing/2014/chart" uri="{C3380CC4-5D6E-409C-BE32-E72D297353CC}">
              <c16:uniqueId val="{00000000-F938-43CB-BAAE-456BBFA7602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F938-43CB-BAAE-456BBFA7602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99.58</c:v>
                </c:pt>
                <c:pt idx="1">
                  <c:v>101.26</c:v>
                </c:pt>
                <c:pt idx="2">
                  <c:v>103.45</c:v>
                </c:pt>
                <c:pt idx="3">
                  <c:v>93.52</c:v>
                </c:pt>
                <c:pt idx="4">
                  <c:v>99.35</c:v>
                </c:pt>
              </c:numCache>
            </c:numRef>
          </c:val>
          <c:extLst>
            <c:ext xmlns:c16="http://schemas.microsoft.com/office/drawing/2014/chart" uri="{C3380CC4-5D6E-409C-BE32-E72D297353CC}">
              <c16:uniqueId val="{00000000-FC28-40F8-A933-3B336980EF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FC28-40F8-A933-3B336980EF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14.1</c:v>
                </c:pt>
                <c:pt idx="1">
                  <c:v>16.97</c:v>
                </c:pt>
                <c:pt idx="2">
                  <c:v>19.489999999999998</c:v>
                </c:pt>
                <c:pt idx="3">
                  <c:v>22.42</c:v>
                </c:pt>
                <c:pt idx="4">
                  <c:v>24.61</c:v>
                </c:pt>
              </c:numCache>
            </c:numRef>
          </c:val>
          <c:extLst>
            <c:ext xmlns:c16="http://schemas.microsoft.com/office/drawing/2014/chart" uri="{C3380CC4-5D6E-409C-BE32-E72D297353CC}">
              <c16:uniqueId val="{00000000-2140-4239-9806-433ED96780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2140-4239-9806-433ED96780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5D-4E07-A788-C54BBA1EBE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FB5D-4E07-A788-C54BBA1EBE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9-4B8F-AF72-6C1916ED4D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F899-4B8F-AF72-6C1916ED4D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48.53</c:v>
                </c:pt>
                <c:pt idx="1">
                  <c:v>46.17</c:v>
                </c:pt>
                <c:pt idx="2">
                  <c:v>50.23</c:v>
                </c:pt>
                <c:pt idx="3">
                  <c:v>46.58</c:v>
                </c:pt>
                <c:pt idx="4">
                  <c:v>54.22</c:v>
                </c:pt>
              </c:numCache>
            </c:numRef>
          </c:val>
          <c:extLst>
            <c:ext xmlns:c16="http://schemas.microsoft.com/office/drawing/2014/chart" uri="{C3380CC4-5D6E-409C-BE32-E72D297353CC}">
              <c16:uniqueId val="{00000000-5F42-4059-8636-117019149B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5F42-4059-8636-117019149B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1064.6099999999999</c:v>
                </c:pt>
                <c:pt idx="1">
                  <c:v>1022.49</c:v>
                </c:pt>
                <c:pt idx="2">
                  <c:v>975.59</c:v>
                </c:pt>
                <c:pt idx="3">
                  <c:v>909.52</c:v>
                </c:pt>
                <c:pt idx="4">
                  <c:v>958.37</c:v>
                </c:pt>
              </c:numCache>
            </c:numRef>
          </c:val>
          <c:extLst>
            <c:ext xmlns:c16="http://schemas.microsoft.com/office/drawing/2014/chart" uri="{C3380CC4-5D6E-409C-BE32-E72D297353CC}">
              <c16:uniqueId val="{00000000-FE07-4FA4-AF75-ACCFD68250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FE07-4FA4-AF75-ACCFD68250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97.33</c:v>
                </c:pt>
                <c:pt idx="2">
                  <c:v>97.91</c:v>
                </c:pt>
                <c:pt idx="3">
                  <c:v>102.06</c:v>
                </c:pt>
                <c:pt idx="4">
                  <c:v>99.91</c:v>
                </c:pt>
              </c:numCache>
            </c:numRef>
          </c:val>
          <c:extLst>
            <c:ext xmlns:c16="http://schemas.microsoft.com/office/drawing/2014/chart" uri="{C3380CC4-5D6E-409C-BE32-E72D297353CC}">
              <c16:uniqueId val="{00000000-E1B5-4C78-BF42-07DFEC7058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E1B5-4C78-BF42-07DFEC7058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214.96</c:v>
                </c:pt>
                <c:pt idx="1">
                  <c:v>221.81</c:v>
                </c:pt>
                <c:pt idx="2">
                  <c:v>218.66</c:v>
                </c:pt>
                <c:pt idx="3">
                  <c:v>211.75</c:v>
                </c:pt>
                <c:pt idx="4">
                  <c:v>216.86</c:v>
                </c:pt>
              </c:numCache>
            </c:numRef>
          </c:val>
          <c:extLst>
            <c:ext xmlns:c16="http://schemas.microsoft.com/office/drawing/2014/chart" uri="{C3380CC4-5D6E-409C-BE32-E72D297353CC}">
              <c16:uniqueId val="{00000000-E390-451B-ACED-FF02DBD745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E390-451B-ACED-FF02DBD745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山形県　鶴岡市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120398</v>
      </c>
      <c r="AM8" s="42"/>
      <c r="AN8" s="42"/>
      <c r="AO8" s="42"/>
      <c r="AP8" s="42"/>
      <c r="AQ8" s="42"/>
      <c r="AR8" s="42"/>
      <c r="AS8" s="42"/>
      <c r="AT8" s="35">
        <f>データ!T6</f>
        <v>1311.51</v>
      </c>
      <c r="AU8" s="35"/>
      <c r="AV8" s="35"/>
      <c r="AW8" s="35"/>
      <c r="AX8" s="35"/>
      <c r="AY8" s="35"/>
      <c r="AZ8" s="35"/>
      <c r="BA8" s="35"/>
      <c r="BB8" s="35">
        <f>データ!U6</f>
        <v>91.8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58.62</v>
      </c>
      <c r="J10" s="35"/>
      <c r="K10" s="35"/>
      <c r="L10" s="35"/>
      <c r="M10" s="35"/>
      <c r="N10" s="35"/>
      <c r="O10" s="35"/>
      <c r="P10" s="35">
        <f>データ!P6</f>
        <v>75.13</v>
      </c>
      <c r="Q10" s="35"/>
      <c r="R10" s="35"/>
      <c r="S10" s="35"/>
      <c r="T10" s="35"/>
      <c r="U10" s="35"/>
      <c r="V10" s="35"/>
      <c r="W10" s="35">
        <f>データ!Q6</f>
        <v>82.62</v>
      </c>
      <c r="X10" s="35"/>
      <c r="Y10" s="35"/>
      <c r="Z10" s="35"/>
      <c r="AA10" s="35"/>
      <c r="AB10" s="35"/>
      <c r="AC10" s="35"/>
      <c r="AD10" s="42">
        <f>データ!R6</f>
        <v>3883</v>
      </c>
      <c r="AE10" s="42"/>
      <c r="AF10" s="42"/>
      <c r="AG10" s="42"/>
      <c r="AH10" s="42"/>
      <c r="AI10" s="42"/>
      <c r="AJ10" s="42"/>
      <c r="AK10" s="2"/>
      <c r="AL10" s="42">
        <f>データ!V6</f>
        <v>89854</v>
      </c>
      <c r="AM10" s="42"/>
      <c r="AN10" s="42"/>
      <c r="AO10" s="42"/>
      <c r="AP10" s="42"/>
      <c r="AQ10" s="42"/>
      <c r="AR10" s="42"/>
      <c r="AS10" s="42"/>
      <c r="AT10" s="35">
        <f>データ!W6</f>
        <v>28.49</v>
      </c>
      <c r="AU10" s="35"/>
      <c r="AV10" s="35"/>
      <c r="AW10" s="35"/>
      <c r="AX10" s="35"/>
      <c r="AY10" s="35"/>
      <c r="AZ10" s="35"/>
      <c r="BA10" s="35"/>
      <c r="BB10" s="35">
        <f>データ!X6</f>
        <v>3153.88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RuXI20GLYuYBGgL3qGvMoAVunW9k//FAxSpJN5cNMomor3ei70H7GQPPtNaASz4vJj+UgmYiQ4zMGL6Nrrieg==" saltValue="okAPk2Fx3F5WsFA6Qvh0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17</v>
      </c>
      <c r="F6" s="19">
        <f t="shared" si="3"/>
        <v>1</v>
      </c>
      <c r="G6" s="19">
        <f t="shared" si="3"/>
        <v>0</v>
      </c>
      <c r="H6" s="19" t="str">
        <f t="shared" si="3"/>
        <v>山形県　鶴岡市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58.62</v>
      </c>
      <c r="P6" s="20">
        <f t="shared" si="3"/>
        <v>75.13</v>
      </c>
      <c r="Q6" s="20">
        <f t="shared" si="3"/>
        <v>82.62</v>
      </c>
      <c r="R6" s="20">
        <f t="shared" si="3"/>
        <v>3883</v>
      </c>
      <c r="S6" s="20">
        <f t="shared" si="3"/>
        <v>120398</v>
      </c>
      <c r="T6" s="20">
        <f t="shared" si="3"/>
        <v>1311.51</v>
      </c>
      <c r="U6" s="20">
        <f t="shared" si="3"/>
        <v>91.8</v>
      </c>
      <c r="V6" s="20">
        <f t="shared" si="3"/>
        <v>89854</v>
      </c>
      <c r="W6" s="20">
        <f t="shared" si="3"/>
        <v>28.49</v>
      </c>
      <c r="X6" s="20">
        <f t="shared" si="3"/>
        <v>3153.88</v>
      </c>
      <c r="Y6" s="21">
        <f>IF(Y7="",NA(),Y7)</f>
        <v>99.58</v>
      </c>
      <c r="Z6" s="21">
        <f t="shared" ref="Z6:AH6" si="4">IF(Z7="",NA(),Z7)</f>
        <v>101.26</v>
      </c>
      <c r="AA6" s="21">
        <f t="shared" si="4"/>
        <v>103.45</v>
      </c>
      <c r="AB6" s="21">
        <f t="shared" si="4"/>
        <v>93.52</v>
      </c>
      <c r="AC6" s="21">
        <f t="shared" si="4"/>
        <v>99.35</v>
      </c>
      <c r="AD6" s="21">
        <f t="shared" si="4"/>
        <v>106.9</v>
      </c>
      <c r="AE6" s="21">
        <f t="shared" si="4"/>
        <v>106.99</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9.06</v>
      </c>
      <c r="AP6" s="21">
        <f t="shared" si="5"/>
        <v>7.42</v>
      </c>
      <c r="AQ6" s="21">
        <f t="shared" si="5"/>
        <v>4.72</v>
      </c>
      <c r="AR6" s="21">
        <f t="shared" si="5"/>
        <v>4.49</v>
      </c>
      <c r="AS6" s="21">
        <f t="shared" si="5"/>
        <v>5.41</v>
      </c>
      <c r="AT6" s="20" t="str">
        <f>IF(AT7="","",IF(AT7="-","【-】","【"&amp;SUBSTITUTE(TEXT(AT7,"#,##0.00"),"-","△")&amp;"】"))</f>
        <v>【3.15】</v>
      </c>
      <c r="AU6" s="21">
        <f>IF(AU7="",NA(),AU7)</f>
        <v>48.53</v>
      </c>
      <c r="AV6" s="21">
        <f t="shared" ref="AV6:BD6" si="6">IF(AV7="",NA(),AV7)</f>
        <v>46.17</v>
      </c>
      <c r="AW6" s="21">
        <f t="shared" si="6"/>
        <v>50.23</v>
      </c>
      <c r="AX6" s="21">
        <f t="shared" si="6"/>
        <v>46.58</v>
      </c>
      <c r="AY6" s="21">
        <f t="shared" si="6"/>
        <v>54.22</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1064.6099999999999</v>
      </c>
      <c r="BG6" s="21">
        <f t="shared" ref="BG6:BO6" si="7">IF(BG7="",NA(),BG7)</f>
        <v>1022.49</v>
      </c>
      <c r="BH6" s="21">
        <f t="shared" si="7"/>
        <v>975.59</v>
      </c>
      <c r="BI6" s="21">
        <f t="shared" si="7"/>
        <v>909.52</v>
      </c>
      <c r="BJ6" s="21">
        <f t="shared" si="7"/>
        <v>958.37</v>
      </c>
      <c r="BK6" s="21">
        <f t="shared" si="7"/>
        <v>820.36</v>
      </c>
      <c r="BL6" s="21">
        <f t="shared" si="7"/>
        <v>847.44</v>
      </c>
      <c r="BM6" s="21">
        <f t="shared" si="7"/>
        <v>857.88</v>
      </c>
      <c r="BN6" s="21">
        <f t="shared" si="7"/>
        <v>825.1</v>
      </c>
      <c r="BO6" s="21">
        <f t="shared" si="7"/>
        <v>789.87</v>
      </c>
      <c r="BP6" s="20" t="str">
        <f>IF(BP7="","",IF(BP7="-","【-】","【"&amp;SUBSTITUTE(TEXT(BP7,"#,##0.00"),"-","△")&amp;"】"))</f>
        <v>【652.82】</v>
      </c>
      <c r="BQ6" s="21">
        <f>IF(BQ7="",NA(),BQ7)</f>
        <v>100</v>
      </c>
      <c r="BR6" s="21">
        <f t="shared" ref="BR6:BZ6" si="8">IF(BR7="",NA(),BR7)</f>
        <v>97.33</v>
      </c>
      <c r="BS6" s="21">
        <f t="shared" si="8"/>
        <v>97.91</v>
      </c>
      <c r="BT6" s="21">
        <f t="shared" si="8"/>
        <v>102.06</v>
      </c>
      <c r="BU6" s="21">
        <f t="shared" si="8"/>
        <v>99.91</v>
      </c>
      <c r="BV6" s="21">
        <f t="shared" si="8"/>
        <v>95.4</v>
      </c>
      <c r="BW6" s="21">
        <f t="shared" si="8"/>
        <v>94.69</v>
      </c>
      <c r="BX6" s="21">
        <f t="shared" si="8"/>
        <v>94.97</v>
      </c>
      <c r="BY6" s="21">
        <f t="shared" si="8"/>
        <v>97.07</v>
      </c>
      <c r="BZ6" s="21">
        <f t="shared" si="8"/>
        <v>98.06</v>
      </c>
      <c r="CA6" s="20" t="str">
        <f>IF(CA7="","",IF(CA7="-","【-】","【"&amp;SUBSTITUTE(TEXT(CA7,"#,##0.00"),"-","△")&amp;"】"))</f>
        <v>【97.61】</v>
      </c>
      <c r="CB6" s="21">
        <f>IF(CB7="",NA(),CB7)</f>
        <v>214.96</v>
      </c>
      <c r="CC6" s="21">
        <f t="shared" ref="CC6:CK6" si="9">IF(CC7="",NA(),CC7)</f>
        <v>221.81</v>
      </c>
      <c r="CD6" s="21">
        <f t="shared" si="9"/>
        <v>218.66</v>
      </c>
      <c r="CE6" s="21">
        <f t="shared" si="9"/>
        <v>211.75</v>
      </c>
      <c r="CF6" s="21">
        <f t="shared" si="9"/>
        <v>216.86</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60.06</v>
      </c>
      <c r="CN6" s="21">
        <f t="shared" ref="CN6:CV6" si="10">IF(CN7="",NA(),CN7)</f>
        <v>63.21</v>
      </c>
      <c r="CO6" s="21">
        <f t="shared" si="10"/>
        <v>64.58</v>
      </c>
      <c r="CP6" s="21">
        <f t="shared" si="10"/>
        <v>64.25</v>
      </c>
      <c r="CQ6" s="21">
        <f t="shared" si="10"/>
        <v>62.4</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92.69</v>
      </c>
      <c r="CY6" s="21">
        <f t="shared" ref="CY6:DG6" si="11">IF(CY7="",NA(),CY7)</f>
        <v>92.91</v>
      </c>
      <c r="CZ6" s="21">
        <f t="shared" si="11"/>
        <v>93.23</v>
      </c>
      <c r="DA6" s="21">
        <f t="shared" si="11"/>
        <v>93.26</v>
      </c>
      <c r="DB6" s="21">
        <f t="shared" si="11"/>
        <v>93.22</v>
      </c>
      <c r="DC6" s="21">
        <f t="shared" si="11"/>
        <v>92.55</v>
      </c>
      <c r="DD6" s="21">
        <f t="shared" si="11"/>
        <v>92.62</v>
      </c>
      <c r="DE6" s="21">
        <f t="shared" si="11"/>
        <v>92.72</v>
      </c>
      <c r="DF6" s="21">
        <f t="shared" si="11"/>
        <v>92.88</v>
      </c>
      <c r="DG6" s="21">
        <f t="shared" si="11"/>
        <v>92.9</v>
      </c>
      <c r="DH6" s="20" t="str">
        <f>IF(DH7="","",IF(DH7="-","【-】","【"&amp;SUBSTITUTE(TEXT(DH7,"#,##0.00"),"-","△")&amp;"】"))</f>
        <v>【95.82】</v>
      </c>
      <c r="DI6" s="21">
        <f>IF(DI7="",NA(),DI7)</f>
        <v>14.1</v>
      </c>
      <c r="DJ6" s="21">
        <f t="shared" ref="DJ6:DR6" si="12">IF(DJ7="",NA(),DJ7)</f>
        <v>16.97</v>
      </c>
      <c r="DK6" s="21">
        <f t="shared" si="12"/>
        <v>19.489999999999998</v>
      </c>
      <c r="DL6" s="21">
        <f t="shared" si="12"/>
        <v>22.42</v>
      </c>
      <c r="DM6" s="21">
        <f t="shared" si="12"/>
        <v>24.61</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1">
        <f>IF(EE7="",NA(),EE7)</f>
        <v>0.16</v>
      </c>
      <c r="EF6" s="21">
        <f t="shared" ref="EF6:EN6" si="14">IF(EF7="",NA(),EF7)</f>
        <v>1.44</v>
      </c>
      <c r="EG6" s="21">
        <f t="shared" si="14"/>
        <v>0.18</v>
      </c>
      <c r="EH6" s="21">
        <f t="shared" si="14"/>
        <v>0.67</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62031</v>
      </c>
      <c r="D7" s="23">
        <v>46</v>
      </c>
      <c r="E7" s="23">
        <v>17</v>
      </c>
      <c r="F7" s="23">
        <v>1</v>
      </c>
      <c r="G7" s="23">
        <v>0</v>
      </c>
      <c r="H7" s="23" t="s">
        <v>96</v>
      </c>
      <c r="I7" s="23" t="s">
        <v>97</v>
      </c>
      <c r="J7" s="23" t="s">
        <v>98</v>
      </c>
      <c r="K7" s="23" t="s">
        <v>99</v>
      </c>
      <c r="L7" s="23" t="s">
        <v>100</v>
      </c>
      <c r="M7" s="23" t="s">
        <v>101</v>
      </c>
      <c r="N7" s="24" t="s">
        <v>102</v>
      </c>
      <c r="O7" s="24">
        <v>58.62</v>
      </c>
      <c r="P7" s="24">
        <v>75.13</v>
      </c>
      <c r="Q7" s="24">
        <v>82.62</v>
      </c>
      <c r="R7" s="24">
        <v>3883</v>
      </c>
      <c r="S7" s="24">
        <v>120398</v>
      </c>
      <c r="T7" s="24">
        <v>1311.51</v>
      </c>
      <c r="U7" s="24">
        <v>91.8</v>
      </c>
      <c r="V7" s="24">
        <v>89854</v>
      </c>
      <c r="W7" s="24">
        <v>28.49</v>
      </c>
      <c r="X7" s="24">
        <v>3153.88</v>
      </c>
      <c r="Y7" s="24">
        <v>99.58</v>
      </c>
      <c r="Z7" s="24">
        <v>101.26</v>
      </c>
      <c r="AA7" s="24">
        <v>103.45</v>
      </c>
      <c r="AB7" s="24">
        <v>93.52</v>
      </c>
      <c r="AC7" s="24">
        <v>99.35</v>
      </c>
      <c r="AD7" s="24">
        <v>106.9</v>
      </c>
      <c r="AE7" s="24">
        <v>106.99</v>
      </c>
      <c r="AF7" s="24">
        <v>107.85</v>
      </c>
      <c r="AG7" s="24">
        <v>108.04</v>
      </c>
      <c r="AH7" s="24">
        <v>107.49</v>
      </c>
      <c r="AI7" s="24">
        <v>106.11</v>
      </c>
      <c r="AJ7" s="24">
        <v>0</v>
      </c>
      <c r="AK7" s="24">
        <v>0</v>
      </c>
      <c r="AL7" s="24">
        <v>0</v>
      </c>
      <c r="AM7" s="24">
        <v>0</v>
      </c>
      <c r="AN7" s="24">
        <v>0</v>
      </c>
      <c r="AO7" s="24">
        <v>9.06</v>
      </c>
      <c r="AP7" s="24">
        <v>7.42</v>
      </c>
      <c r="AQ7" s="24">
        <v>4.72</v>
      </c>
      <c r="AR7" s="24">
        <v>4.49</v>
      </c>
      <c r="AS7" s="24">
        <v>5.41</v>
      </c>
      <c r="AT7" s="24">
        <v>3.15</v>
      </c>
      <c r="AU7" s="24">
        <v>48.53</v>
      </c>
      <c r="AV7" s="24">
        <v>46.17</v>
      </c>
      <c r="AW7" s="24">
        <v>50.23</v>
      </c>
      <c r="AX7" s="24">
        <v>46.58</v>
      </c>
      <c r="AY7" s="24">
        <v>54.22</v>
      </c>
      <c r="AZ7" s="24">
        <v>76.31</v>
      </c>
      <c r="BA7" s="24">
        <v>68.180000000000007</v>
      </c>
      <c r="BB7" s="24">
        <v>67.930000000000007</v>
      </c>
      <c r="BC7" s="24">
        <v>68.53</v>
      </c>
      <c r="BD7" s="24">
        <v>69.180000000000007</v>
      </c>
      <c r="BE7" s="24">
        <v>73.44</v>
      </c>
      <c r="BF7" s="24">
        <v>1064.6099999999999</v>
      </c>
      <c r="BG7" s="24">
        <v>1022.49</v>
      </c>
      <c r="BH7" s="24">
        <v>975.59</v>
      </c>
      <c r="BI7" s="24">
        <v>909.52</v>
      </c>
      <c r="BJ7" s="24">
        <v>958.37</v>
      </c>
      <c r="BK7" s="24">
        <v>820.36</v>
      </c>
      <c r="BL7" s="24">
        <v>847.44</v>
      </c>
      <c r="BM7" s="24">
        <v>857.88</v>
      </c>
      <c r="BN7" s="24">
        <v>825.1</v>
      </c>
      <c r="BO7" s="24">
        <v>789.87</v>
      </c>
      <c r="BP7" s="24">
        <v>652.82000000000005</v>
      </c>
      <c r="BQ7" s="24">
        <v>100</v>
      </c>
      <c r="BR7" s="24">
        <v>97.33</v>
      </c>
      <c r="BS7" s="24">
        <v>97.91</v>
      </c>
      <c r="BT7" s="24">
        <v>102.06</v>
      </c>
      <c r="BU7" s="24">
        <v>99.91</v>
      </c>
      <c r="BV7" s="24">
        <v>95.4</v>
      </c>
      <c r="BW7" s="24">
        <v>94.69</v>
      </c>
      <c r="BX7" s="24">
        <v>94.97</v>
      </c>
      <c r="BY7" s="24">
        <v>97.07</v>
      </c>
      <c r="BZ7" s="24">
        <v>98.06</v>
      </c>
      <c r="CA7" s="24">
        <v>97.61</v>
      </c>
      <c r="CB7" s="24">
        <v>214.96</v>
      </c>
      <c r="CC7" s="24">
        <v>221.81</v>
      </c>
      <c r="CD7" s="24">
        <v>218.66</v>
      </c>
      <c r="CE7" s="24">
        <v>211.75</v>
      </c>
      <c r="CF7" s="24">
        <v>216.86</v>
      </c>
      <c r="CG7" s="24">
        <v>163.19999999999999</v>
      </c>
      <c r="CH7" s="24">
        <v>159.78</v>
      </c>
      <c r="CI7" s="24">
        <v>159.49</v>
      </c>
      <c r="CJ7" s="24">
        <v>157.81</v>
      </c>
      <c r="CK7" s="24">
        <v>157.37</v>
      </c>
      <c r="CL7" s="24">
        <v>138.29</v>
      </c>
      <c r="CM7" s="24">
        <v>60.06</v>
      </c>
      <c r="CN7" s="24">
        <v>63.21</v>
      </c>
      <c r="CO7" s="24">
        <v>64.58</v>
      </c>
      <c r="CP7" s="24">
        <v>64.25</v>
      </c>
      <c r="CQ7" s="24">
        <v>62.4</v>
      </c>
      <c r="CR7" s="24">
        <v>65.040000000000006</v>
      </c>
      <c r="CS7" s="24">
        <v>68.31</v>
      </c>
      <c r="CT7" s="24">
        <v>65.28</v>
      </c>
      <c r="CU7" s="24">
        <v>64.92</v>
      </c>
      <c r="CV7" s="24">
        <v>64.14</v>
      </c>
      <c r="CW7" s="24">
        <v>59.1</v>
      </c>
      <c r="CX7" s="24">
        <v>92.69</v>
      </c>
      <c r="CY7" s="24">
        <v>92.91</v>
      </c>
      <c r="CZ7" s="24">
        <v>93.23</v>
      </c>
      <c r="DA7" s="24">
        <v>93.26</v>
      </c>
      <c r="DB7" s="24">
        <v>93.22</v>
      </c>
      <c r="DC7" s="24">
        <v>92.55</v>
      </c>
      <c r="DD7" s="24">
        <v>92.62</v>
      </c>
      <c r="DE7" s="24">
        <v>92.72</v>
      </c>
      <c r="DF7" s="24">
        <v>92.88</v>
      </c>
      <c r="DG7" s="24">
        <v>92.9</v>
      </c>
      <c r="DH7" s="24">
        <v>95.82</v>
      </c>
      <c r="DI7" s="24">
        <v>14.1</v>
      </c>
      <c r="DJ7" s="24">
        <v>16.97</v>
      </c>
      <c r="DK7" s="24">
        <v>19.489999999999998</v>
      </c>
      <c r="DL7" s="24">
        <v>22.42</v>
      </c>
      <c r="DM7" s="24">
        <v>24.61</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0.16</v>
      </c>
      <c r="EF7" s="24">
        <v>1.44</v>
      </c>
      <c r="EG7" s="24">
        <v>0.18</v>
      </c>
      <c r="EH7" s="24">
        <v>0.67</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83079</cp:lastModifiedBy>
  <cp:lastPrinted>2024-01-19T01:36:35Z</cp:lastPrinted>
  <dcterms:created xsi:type="dcterms:W3CDTF">2023-12-12T00:43:03Z</dcterms:created>
  <dcterms:modified xsi:type="dcterms:W3CDTF">2024-01-19T01:38:41Z</dcterms:modified>
  <cp:category/>
</cp:coreProperties>
</file>