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3.151.226\share\共有フォルダ\1.総務係\⑤経営企画係\○経営比較分析表\下水道\R6年度（R5決算数値）\09_HP公表\"/>
    </mc:Choice>
  </mc:AlternateContent>
  <xr:revisionPtr revIDLastSave="0" documentId="13_ncr:1_{DC41A350-ACFD-4BC3-B22E-E1AA7F5EBE10}" xr6:coauthVersionLast="47" xr6:coauthVersionMax="47" xr10:uidLastSave="{00000000-0000-0000-0000-000000000000}"/>
  <workbookProtection workbookAlgorithmName="SHA-512" workbookHashValue="KFCrzw001SVs3QvnowSzygWFdEYSEKN9/fsx9/EzBkWz10NZh/vmUGoAPgdiI126KZIRPFHmXD/Ld/y1vph7fw==" workbookSaltValue="miJMYwa/3/Ex/DjnwOdi+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F85" i="4"/>
  <c r="E85" i="4"/>
  <c r="I10" i="4"/>
  <c r="AL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<sst xmlns="http://schemas.openxmlformats.org/spreadsheetml/2006/main" count="231" uniqueCount="115">
  <si>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</si>
  <si>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</si>
  <si>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</si>
  <si>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</si>
  <si>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</si>
  <si>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</si>
  <si>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</si>
  <si>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</si>
  <si>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</si>
  <si>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</si>
  <si>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</si>
  <si>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</si>
  <si>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</si>
  <si>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</si>
  <si>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</si>
  <si>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</si>
  <si>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</si>
  <si>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</si>
  <si>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</si>
  <si>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</si>
  <si>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</si>
  <si>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</si>
  <si>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</si>
  <si>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</si>
  <si>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</si>
  <si>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</si>
  <si>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</si>
  <si>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</si>
  <si>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</si>
  <si>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</si>
  <si>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</si>
  <si>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</si>
  <si>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</si>
  <si>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</si>
  <si>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</si>
  <si>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</si>
  <si>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</si>
  <si>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</si>
  <si>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</si>
  <si>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</si>
  <si>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</si>
  <si>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</si>
  <si>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</si>
  <si>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</si>
  <si>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</si>
  <si>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</si>
  <si>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</si>
  <si>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</si>
  <si>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</si>
  <si>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</si>
  <si>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</si>
  <si>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</si>
  <si>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</si>
  <si>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</si>
  <si>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</si>
  <si>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</si>
  <si>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</si>
  <si>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</si>
  <si>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</si>
  <si>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</si>
  <si>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</si>
  <si>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</si>
  <si>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</si>
  <si>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</si>
  <si>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</si>
  <si>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</si>
  <si>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</si>
  <si>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</si>
  <si>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</si>
  <si>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</si>
  <si>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</si>
  <si>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</si>
  <si>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</si>
  <si>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</si>
  <si>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</si>
  <si>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</si>
  <si>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</si>
  <si>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</si>
  <si>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</si>
  <si>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</si>
  <si>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</si>
  <si>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</si>
  <si>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</si>
  <si>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</si>
  <si>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</si>
  <si>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</si>
  <si>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</si>
  <si>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</si>
  <si>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</si>
  <si>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</si>
  <si>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</si>
  <si>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</si>
  <si>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</si>
  <si>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</si>
  <si>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</si>
  <si>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</si>
  <si>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鶴岡市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</si>
  <si>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</si>
  <si>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</si>
  <si>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</si>
  <si>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</si>
  <si>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</si>
  <si>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</si>
  <si>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</si>
  <si>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</si>
  <si>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</si>
  <si>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</si>
  <si>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</si>
  <si>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</si>
  <si>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</si>
  <si>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</si>
  <si>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</si>
  <si>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①経常収支比率は、100％を上回っており、使用料収入や一般会計からの繰入金等により費用を賄っている状況となっています。
　②累積欠損金比率は、累積欠損金が発生していないため、昨年度に引き続き0％となっています。
　③流動比率は、企業債の償還が進捗したことなどにより大きく改善し、100％を上回っています。
　④企業債残高対事業規模比率は、企業債残高の減少などにより、前年度の比率を下回りました。
　⑤経費回収率は、令和2年度に新たな処理区の共用を開始して以降、普及が進んできたことなどにより令和4年度に100％となりましたが、令和5年度は下水道使用料の減少と汚水処理費の増加により前年度の比率を下回っています。
　⑥汚水処理原価は、汚水処理費の増加により、前年度の原価を上回りました。
　⑦施設利用率は、一日平均処理水量が減少したことにより、前年度の比率を下回りました。率は依然として低い水準にあり、施設が過大で実際の処理量に見合っていない状況となっています。
　⑧水洗化率は、新処理区の普及率の増加により上昇傾向にあります。</t>
    <rPh sb="42" eb="44">
      <t>ヒヨウ</t>
    </rPh>
    <rPh sb="45" eb="46">
      <t>マカナ</t>
    </rPh>
    <rPh sb="63" eb="65">
      <t>ルイセキ</t>
    </rPh>
    <rPh sb="65" eb="68">
      <t>ケッソンキン</t>
    </rPh>
    <rPh sb="68" eb="70">
      <t>ヒリツ</t>
    </rPh>
    <rPh sb="72" eb="74">
      <t>ルイセキ</t>
    </rPh>
    <rPh sb="74" eb="76">
      <t>ケッソン</t>
    </rPh>
    <rPh sb="76" eb="77">
      <t>キン</t>
    </rPh>
    <rPh sb="78" eb="80">
      <t>ハッセイ</t>
    </rPh>
    <rPh sb="88" eb="91">
      <t>サクネンド</t>
    </rPh>
    <rPh sb="92" eb="93">
      <t>ヒ</t>
    </rPh>
    <rPh sb="94" eb="95">
      <t>ツヅ</t>
    </rPh>
    <rPh sb="109" eb="113">
      <t>リュウドウヒリツ</t>
    </rPh>
    <rPh sb="122" eb="124">
      <t>シンチョク</t>
    </rPh>
    <rPh sb="133" eb="134">
      <t>オオ</t>
    </rPh>
    <rPh sb="136" eb="138">
      <t>カイゼン</t>
    </rPh>
    <rPh sb="145" eb="147">
      <t>ウワマワ</t>
    </rPh>
    <rPh sb="159" eb="161">
      <t>ザンダカ</t>
    </rPh>
    <rPh sb="161" eb="162">
      <t>タイ</t>
    </rPh>
    <rPh sb="162" eb="164">
      <t>ジギョウ</t>
    </rPh>
    <rPh sb="164" eb="166">
      <t>キボ</t>
    </rPh>
    <rPh sb="166" eb="168">
      <t>ヒリツ</t>
    </rPh>
    <rPh sb="170" eb="173">
      <t>キギョウサイ</t>
    </rPh>
    <rPh sb="173" eb="175">
      <t>ザンダカ</t>
    </rPh>
    <rPh sb="176" eb="178">
      <t>ゲンショウ</t>
    </rPh>
    <rPh sb="184" eb="187">
      <t>ゼンネンド</t>
    </rPh>
    <rPh sb="188" eb="190">
      <t>ヒリツ</t>
    </rPh>
    <rPh sb="191" eb="193">
      <t>シタマワ</t>
    </rPh>
    <rPh sb="200" eb="202">
      <t>ケイヒ</t>
    </rPh>
    <rPh sb="202" eb="205">
      <t>カイシュウリツ</t>
    </rPh>
    <rPh sb="212" eb="213">
      <t>ド</t>
    </rPh>
    <rPh sb="219" eb="220">
      <t>ク</t>
    </rPh>
    <rPh sb="221" eb="223">
      <t>キョウヨウ</t>
    </rPh>
    <rPh sb="228" eb="230">
      <t>イコウ</t>
    </rPh>
    <rPh sb="231" eb="233">
      <t>フキュウ</t>
    </rPh>
    <rPh sb="234" eb="235">
      <t>スス</t>
    </rPh>
    <rPh sb="246" eb="248">
      <t>レイワ</t>
    </rPh>
    <rPh sb="249" eb="251">
      <t>ネンド</t>
    </rPh>
    <rPh sb="264" eb="266">
      <t>レイワ</t>
    </rPh>
    <rPh sb="267" eb="269">
      <t>ネンド</t>
    </rPh>
    <rPh sb="270" eb="276">
      <t>ゲスイドウシヨウリョウ</t>
    </rPh>
    <rPh sb="277" eb="279">
      <t>ゲンショウ</t>
    </rPh>
    <rPh sb="280" eb="282">
      <t>オスイ</t>
    </rPh>
    <rPh sb="282" eb="284">
      <t>ショリ</t>
    </rPh>
    <rPh sb="284" eb="285">
      <t>ヒ</t>
    </rPh>
    <rPh sb="286" eb="288">
      <t>ゾウカ</t>
    </rPh>
    <rPh sb="291" eb="294">
      <t>ゼンネンド</t>
    </rPh>
    <rPh sb="295" eb="297">
      <t>ヒリツ</t>
    </rPh>
    <rPh sb="298" eb="300">
      <t>シタマワ</t>
    </rPh>
    <rPh sb="323" eb="325">
      <t>ゾウカ</t>
    </rPh>
    <rPh sb="329" eb="332">
      <t>ゼンネンド</t>
    </rPh>
    <rPh sb="333" eb="335">
      <t>ゲンカ</t>
    </rPh>
    <rPh sb="336" eb="338">
      <t>ウワマワ</t>
    </rPh>
    <rPh sb="343" eb="345">
      <t>リヨウ</t>
    </rPh>
    <rPh sb="345" eb="346">
      <t>リツ</t>
    </rPh>
    <rPh sb="349" eb="352">
      <t>ゼンネンド</t>
    </rPh>
    <rPh sb="353" eb="355">
      <t>イチニチ</t>
    </rPh>
    <rPh sb="355" eb="357">
      <t>ヘイキン</t>
    </rPh>
    <rPh sb="357" eb="359">
      <t>ショリ</t>
    </rPh>
    <rPh sb="359" eb="361">
      <t>スイリョウ</t>
    </rPh>
    <rPh sb="362" eb="364">
      <t>ゲンショウ</t>
    </rPh>
    <rPh sb="372" eb="375">
      <t>ゼンネンド</t>
    </rPh>
    <rPh sb="376" eb="378">
      <t>ヒリツ</t>
    </rPh>
    <rPh sb="386" eb="387">
      <t>リツ</t>
    </rPh>
    <rPh sb="388" eb="390">
      <t>イゼン</t>
    </rPh>
    <rPh sb="393" eb="394">
      <t>ヒク</t>
    </rPh>
    <rPh sb="395" eb="397">
      <t>スイジュン</t>
    </rPh>
    <rPh sb="401" eb="403">
      <t>シセツ</t>
    </rPh>
    <rPh sb="404" eb="406">
      <t>カダイ</t>
    </rPh>
    <rPh sb="407" eb="409">
      <t>ジッサイ</t>
    </rPh>
    <rPh sb="410" eb="412">
      <t>ショリ</t>
    </rPh>
    <rPh sb="412" eb="413">
      <t>リョウ</t>
    </rPh>
    <rPh sb="414" eb="416">
      <t>ミア</t>
    </rPh>
    <rPh sb="421" eb="423">
      <t>ジョウキョウ</t>
    </rPh>
    <rPh sb="436" eb="438">
      <t>フキュウ</t>
    </rPh>
    <rPh sb="438" eb="439">
      <t>リツ</t>
    </rPh>
    <rPh sb="440" eb="444">
      <t>シンショリク</t>
    </rPh>
    <rPh sb="445" eb="447">
      <t>ゾウカ</t>
    </rPh>
    <phoneticPr fontId="4"/>
  </si>
  <si>
    <t>　①有形固定資産減価償却率は、令和2年度に新たな処理場を整備していることなどにより、類似団体平均に比べ低い水準となっています。
　②令和5年度時点で法定耐用年数を超える管渠はありませんが、将来的には耐用年数に達することから、改築・更新時期を迎える管渠が増加することが考えられます。今後は、設備の回復・予防保全のための修繕や事業費の平準化を図り、計画的かつ効率的な維持修繕・改築更新に取り組んでいく必要があります。
　③令和5年度は改善を実施した管渠は無く、有形固定資産減価償却率と管渠改善率から緊急な改築等の必要性は低いといえます。</t>
    <rPh sb="2" eb="4">
      <t>ユウケイ</t>
    </rPh>
    <rPh sb="4" eb="8">
      <t>コテイシサン</t>
    </rPh>
    <rPh sb="12" eb="13">
      <t>リツ</t>
    </rPh>
    <rPh sb="15" eb="17">
      <t>レイワ</t>
    </rPh>
    <rPh sb="18" eb="20">
      <t>ネンド</t>
    </rPh>
    <rPh sb="21" eb="22">
      <t>アラ</t>
    </rPh>
    <rPh sb="24" eb="27">
      <t>ショリジョウ</t>
    </rPh>
    <rPh sb="28" eb="30">
      <t>セイビ</t>
    </rPh>
    <rPh sb="42" eb="44">
      <t>ルイジ</t>
    </rPh>
    <rPh sb="44" eb="46">
      <t>ダンタイ</t>
    </rPh>
    <rPh sb="46" eb="48">
      <t>ヘイキン</t>
    </rPh>
    <rPh sb="49" eb="50">
      <t>クラ</t>
    </rPh>
    <rPh sb="51" eb="52">
      <t>ヒク</t>
    </rPh>
    <rPh sb="53" eb="55">
      <t>スイジュン</t>
    </rPh>
    <rPh sb="140" eb="142">
      <t>コンゴ</t>
    </rPh>
    <phoneticPr fontId="4"/>
  </si>
  <si>
    <t>　下水道事業の収入において、一般会計からの基準外繰入金によって下水道事業全体で収支のバランスを取っている現状ですが、原則として使用料収入のみで汚水処理にかかる経費を賄わなければならないため、一般会計からの繰入を減らす努力が必要となります。
　また、今後の施設の維持管理にかかる経費や改築費用の増加、人口減少による使用料収入の減少等が見込まれることを踏まえると、下水道サービスを持続的に提供していくため、安定した経営の実現が不可欠となります。「鶴岡市生活排水処理施設整備基本構想」に基づき計画的、効率的に整備を進め、併せてアセットマネジメントに取り組み、使用料の適正化や長寿命化計画による施設の改築を行っていく必要があります。</t>
    <rPh sb="21" eb="24">
      <t>キジュンガイ</t>
    </rPh>
    <rPh sb="34" eb="36">
      <t>ジギョウ</t>
    </rPh>
    <rPh sb="36" eb="38">
      <t>ゼンタイ</t>
    </rPh>
    <rPh sb="123" eb="125">
      <t>コンゴ</t>
    </rPh>
    <rPh sb="224" eb="226">
      <t>セイカツ</t>
    </rPh>
    <rPh sb="226" eb="228">
      <t>ハイスイ</t>
    </rPh>
    <rPh sb="228" eb="230">
      <t>ショリ</t>
    </rPh>
    <rPh sb="230" eb="232">
      <t>シセツ</t>
    </rPh>
    <rPh sb="232" eb="234">
      <t>セイビ</t>
    </rPh>
    <rPh sb="234" eb="236">
      <t>キホン</t>
    </rPh>
    <rPh sb="240" eb="241">
      <t>モト</t>
    </rPh>
    <rPh sb="243" eb="245">
      <t>ケイカク</t>
    </rPh>
    <rPh sb="245" eb="246">
      <t>テキ</t>
    </rPh>
    <rPh sb="247" eb="250">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</si>
</sst>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0.95</c:v>
                </c:pt>
                <c:pt idx="1">
                  <c:v>0.2</c:v>
                </c:pt>
                <c:pt idx="2">
                  <c:v>0.13</c:v>
                </c:pt>
                <c:pt idx="3" formatCode="#,##0.00;&quot;△&quot;#,##0.00">
                  <c:v>0</c:v>
                </c:pt>
                <c:pt idx="4" formatCode="#,##0.00;&quot;△&quot;#,##0.00">
                  <c:v>0</c:v>
                </c:pt>
              </c:numCache>
            </c:numRef>
          </c:val>
          <c:extLst>
            <c:ext xmlns:c16="http://schemas.microsoft.com/office/drawing/2014/chart" uri="{C3380CC4-5D6E-409C-BE32-E72D297353CC}">
              <c16:uniqueId val="{00000000-CD2B-42CA-892F-B63C828686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CD2B-42CA-892F-B63C828686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49.37</c:v>
                </c:pt>
                <c:pt idx="1">
                  <c:v>46.58</c:v>
                </c:pt>
                <c:pt idx="2">
                  <c:v>46.03</c:v>
                </c:pt>
                <c:pt idx="3">
                  <c:v>47.36</c:v>
                </c:pt>
                <c:pt idx="4">
                  <c:v>44.55</c:v>
                </c:pt>
              </c:numCache>
            </c:numRef>
          </c:val>
          <c:extLst>
            <c:ext xmlns:c16="http://schemas.microsoft.com/office/drawing/2014/chart" uri="{C3380CC4-5D6E-409C-BE32-E72D297353CC}">
              <c16:uniqueId val="{00000000-AF62-4442-BF60-72859BD12B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AF62-4442-BF60-72859BD12B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84.47</c:v>
                </c:pt>
                <c:pt idx="1">
                  <c:v>85.2</c:v>
                </c:pt>
                <c:pt idx="2">
                  <c:v>87.02</c:v>
                </c:pt>
                <c:pt idx="3">
                  <c:v>88.05</c:v>
                </c:pt>
                <c:pt idx="4">
                  <c:v>88.75</c:v>
                </c:pt>
              </c:numCache>
            </c:numRef>
          </c:val>
          <c:extLst>
            <c:ext xmlns:c16="http://schemas.microsoft.com/office/drawing/2014/chart" uri="{C3380CC4-5D6E-409C-BE32-E72D297353CC}">
              <c16:uniqueId val="{00000000-1D18-4D58-916C-DB8DED9B52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1D18-4D58-916C-DB8DED9B52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101.87</c:v>
                </c:pt>
                <c:pt idx="1">
                  <c:v>101.69</c:v>
                </c:pt>
                <c:pt idx="2">
                  <c:v>114.58</c:v>
                </c:pt>
                <c:pt idx="3">
                  <c:v>104.72</c:v>
                </c:pt>
                <c:pt idx="4">
                  <c:v>105.65</c:v>
                </c:pt>
              </c:numCache>
            </c:numRef>
          </c:val>
          <c:extLst>
            <c:ext xmlns:c16="http://schemas.microsoft.com/office/drawing/2014/chart" uri="{C3380CC4-5D6E-409C-BE32-E72D297353CC}">
              <c16:uniqueId val="{00000000-887D-4253-A3A8-7C1A7C24A8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887D-4253-A3A8-7C1A7C24A8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16.079999999999998</c:v>
                </c:pt>
                <c:pt idx="1">
                  <c:v>18.39</c:v>
                </c:pt>
                <c:pt idx="2">
                  <c:v>21.34</c:v>
                </c:pt>
                <c:pt idx="3">
                  <c:v>24.07</c:v>
                </c:pt>
                <c:pt idx="4">
                  <c:v>26.82</c:v>
                </c:pt>
              </c:numCache>
            </c:numRef>
          </c:val>
          <c:extLst>
            <c:ext xmlns:c16="http://schemas.microsoft.com/office/drawing/2014/chart" uri="{C3380CC4-5D6E-409C-BE32-E72D297353CC}">
              <c16:uniqueId val="{00000000-56D7-4352-A4EB-CCD6FA281C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56D7-4352-A4EB-CCD6FA281C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CC-4FD9-82B7-9EFCFFD70F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39CC-4FD9-82B7-9EFCFFD70F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50.29</c:v>
                </c:pt>
                <c:pt idx="1">
                  <c:v>44.21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3C-4DC2-8705-D9FFFF4CF4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D33C-4DC2-8705-D9FFFF4CF4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61.6</c:v>
                </c:pt>
                <c:pt idx="1">
                  <c:v>67.42</c:v>
                </c:pt>
                <c:pt idx="2">
                  <c:v>97.11</c:v>
                </c:pt>
                <c:pt idx="3">
                  <c:v>116.66</c:v>
                </c:pt>
                <c:pt idx="4">
                  <c:v>132.93</c:v>
                </c:pt>
              </c:numCache>
            </c:numRef>
          </c:val>
          <c:extLst>
            <c:ext xmlns:c16="http://schemas.microsoft.com/office/drawing/2014/chart" uri="{C3380CC4-5D6E-409C-BE32-E72D297353CC}">
              <c16:uniqueId val="{00000000-36BA-47A2-B16D-485FE4913C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36BA-47A2-B16D-485FE4913C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2039.75</c:v>
                </c:pt>
                <c:pt idx="1">
                  <c:v>2160.98</c:v>
                </c:pt>
                <c:pt idx="2">
                  <c:v>1938.88</c:v>
                </c:pt>
                <c:pt idx="3">
                  <c:v>1792.91</c:v>
                </c:pt>
                <c:pt idx="4">
                  <c:v>1684.28</c:v>
                </c:pt>
              </c:numCache>
            </c:numRef>
          </c:val>
          <c:extLst>
            <c:ext xmlns:c16="http://schemas.microsoft.com/office/drawing/2014/chart" uri="{C3380CC4-5D6E-409C-BE32-E72D297353CC}">
              <c16:uniqueId val="{00000000-61C1-4EB2-BA43-8C4B44F123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61C1-4EB2-BA43-8C4B44F123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100.01</c:v>
                </c:pt>
                <c:pt idx="1">
                  <c:v>89.45</c:v>
                </c:pt>
                <c:pt idx="2">
                  <c:v>99.82</c:v>
                </c:pt>
                <c:pt idx="3">
                  <c:v>100</c:v>
                </c:pt>
                <c:pt idx="4">
                  <c:v>97.56</c:v>
                </c:pt>
              </c:numCache>
            </c:numRef>
          </c:val>
          <c:extLst>
            <c:ext xmlns:c16="http://schemas.microsoft.com/office/drawing/2014/chart" uri="{C3380CC4-5D6E-409C-BE32-E72D297353CC}">
              <c16:uniqueId val="{00000000-46F0-4BD4-8ECA-57ACD27632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46F0-4BD4-8ECA-57ACD27632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206.06</c:v>
                </c:pt>
                <c:pt idx="1">
                  <c:v>228.28</c:v>
                </c:pt>
                <c:pt idx="2">
                  <c:v>205.48</c:v>
                </c:pt>
                <c:pt idx="3">
                  <c:v>204.61</c:v>
                </c:pt>
                <c:pt idx="4">
                  <c:v>209.95</c:v>
                </c:pt>
              </c:numCache>
            </c:numRef>
          </c:val>
          <c:extLst>
            <c:ext xmlns:c16="http://schemas.microsoft.com/office/drawing/2014/chart" uri="{C3380CC4-5D6E-409C-BE32-E72D297353CC}">
              <c16:uniqueId val="{00000000-AF8D-4269-9064-38A6F047D5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AF8D-4269-9064-38A6F047D5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山形県　鶴岡市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118692</v>
      </c>
      <c r="AM8" s="36"/>
      <c r="AN8" s="36"/>
      <c r="AO8" s="36"/>
      <c r="AP8" s="36"/>
      <c r="AQ8" s="36"/>
      <c r="AR8" s="36"/>
      <c r="AS8" s="36"/>
      <c r="AT8" s="37">
        <f>データ!T6</f>
        <v>1311.51</v>
      </c>
      <c r="AU8" s="37"/>
      <c r="AV8" s="37"/>
      <c r="AW8" s="37"/>
      <c r="AX8" s="37"/>
      <c r="AY8" s="37"/>
      <c r="AZ8" s="37"/>
      <c r="BA8" s="37"/>
      <c r="BB8" s="37">
        <f>データ!U6</f>
        <v>90.5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69.66</v>
      </c>
      <c r="J10" s="37"/>
      <c r="K10" s="37"/>
      <c r="L10" s="37"/>
      <c r="M10" s="37"/>
      <c r="N10" s="37"/>
      <c r="O10" s="37"/>
      <c r="P10" s="37">
        <f>データ!P6</f>
        <v>5.41</v>
      </c>
      <c r="Q10" s="37"/>
      <c r="R10" s="37"/>
      <c r="S10" s="37"/>
      <c r="T10" s="37"/>
      <c r="U10" s="37"/>
      <c r="V10" s="37"/>
      <c r="W10" s="37">
        <f>データ!Q6</f>
        <v>82.86</v>
      </c>
      <c r="X10" s="37"/>
      <c r="Y10" s="37"/>
      <c r="Z10" s="37"/>
      <c r="AA10" s="37"/>
      <c r="AB10" s="37"/>
      <c r="AC10" s="37"/>
      <c r="AD10" s="36">
        <f>データ!R6</f>
        <v>3883</v>
      </c>
      <c r="AE10" s="36"/>
      <c r="AF10" s="36"/>
      <c r="AG10" s="36"/>
      <c r="AH10" s="36"/>
      <c r="AI10" s="36"/>
      <c r="AJ10" s="36"/>
      <c r="AK10" s="2"/>
      <c r="AL10" s="36">
        <f>データ!V6</f>
        <v>6372</v>
      </c>
      <c r="AM10" s="36"/>
      <c r="AN10" s="36"/>
      <c r="AO10" s="36"/>
      <c r="AP10" s="36"/>
      <c r="AQ10" s="36"/>
      <c r="AR10" s="36"/>
      <c r="AS10" s="36"/>
      <c r="AT10" s="37">
        <f>データ!W6</f>
        <v>3.68</v>
      </c>
      <c r="AU10" s="37"/>
      <c r="AV10" s="37"/>
      <c r="AW10" s="37"/>
      <c r="AX10" s="37"/>
      <c r="AY10" s="37"/>
      <c r="AZ10" s="37"/>
      <c r="BA10" s="37"/>
      <c r="BB10" s="37">
        <f>データ!X6</f>
        <v>1731.52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4arf6pkMzg1nYpoVi7VredmMltd7isW/JABTUOo8XKSN2p352RphcV8wF6uYvJmMvgnXN+Gp/LSe7fDzvNOS/Q==" saltValue="1vwXjhNeEONMVsdXSj1nh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62031</v>
      </c>
      <c r="D6" s="19">
        <f t="shared" si="3"/>
        <v>46</v>
      </c>
      <c r="E6" s="19">
        <f t="shared" si="3"/>
        <v>17</v>
      </c>
      <c r="F6" s="19">
        <f t="shared" si="3"/>
        <v>4</v>
      </c>
      <c r="G6" s="19">
        <f t="shared" si="3"/>
        <v>0</v>
      </c>
      <c r="H6" s="19" t="str">
        <f t="shared" si="3"/>
        <v>山形県　鶴岡市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69.66</v>
      </c>
      <c r="P6" s="20">
        <f t="shared" si="3"/>
        <v>5.41</v>
      </c>
      <c r="Q6" s="20">
        <f t="shared" si="3"/>
        <v>82.86</v>
      </c>
      <c r="R6" s="20">
        <f t="shared" si="3"/>
        <v>3883</v>
      </c>
      <c r="S6" s="20">
        <f t="shared" si="3"/>
        <v>118692</v>
      </c>
      <c r="T6" s="20">
        <f t="shared" si="3"/>
        <v>1311.51</v>
      </c>
      <c r="U6" s="20">
        <f t="shared" si="3"/>
        <v>90.5</v>
      </c>
      <c r="V6" s="20">
        <f t="shared" si="3"/>
        <v>6372</v>
      </c>
      <c r="W6" s="20">
        <f t="shared" si="3"/>
        <v>3.68</v>
      </c>
      <c r="X6" s="20">
        <f t="shared" si="3"/>
        <v>1731.52</v>
      </c>
      <c r="Y6" s="21">
        <f>IF(Y7="",NA(),Y7)</f>
        <v>101.87</v>
      </c>
      <c r="Z6" s="21">
        <f t="shared" ref="Z6:AH6" si="4">IF(Z7="",NA(),Z7)</f>
        <v>101.69</v>
      </c>
      <c r="AA6" s="21">
        <f t="shared" si="4"/>
        <v>114.58</v>
      </c>
      <c r="AB6" s="21">
        <f t="shared" si="4"/>
        <v>104.72</v>
      </c>
      <c r="AC6" s="21">
        <f t="shared" si="4"/>
        <v>105.65</v>
      </c>
      <c r="AD6" s="21">
        <f t="shared" si="4"/>
        <v>103.34</v>
      </c>
      <c r="AE6" s="21">
        <f t="shared" si="4"/>
        <v>102.7</v>
      </c>
      <c r="AF6" s="21">
        <f t="shared" si="4"/>
        <v>104.11</v>
      </c>
      <c r="AG6" s="21">
        <f t="shared" si="4"/>
        <v>101.98</v>
      </c>
      <c r="AH6" s="21">
        <f t="shared" si="4"/>
        <v>102.68</v>
      </c>
      <c r="AI6" s="20" t="str">
        <f>IF(AI7="","",IF(AI7="-","【-】","【"&amp;SUBSTITUTE(TEXT(AI7,"#,##0.00"),"-","△")&amp;"】"))</f>
        <v>【105.09】</v>
      </c>
      <c r="AJ6" s="21">
        <f>IF(AJ7="",NA(),AJ7)</f>
        <v>50.29</v>
      </c>
      <c r="AK6" s="21">
        <f t="shared" ref="AK6:AS6" si="5">IF(AK7="",NA(),AK7)</f>
        <v>44.21</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61.6</v>
      </c>
      <c r="AV6" s="21">
        <f t="shared" ref="AV6:BD6" si="6">IF(AV7="",NA(),AV7)</f>
        <v>67.42</v>
      </c>
      <c r="AW6" s="21">
        <f t="shared" si="6"/>
        <v>97.11</v>
      </c>
      <c r="AX6" s="21">
        <f t="shared" si="6"/>
        <v>116.66</v>
      </c>
      <c r="AY6" s="21">
        <f t="shared" si="6"/>
        <v>132.93</v>
      </c>
      <c r="AZ6" s="21">
        <f t="shared" si="6"/>
        <v>53.44</v>
      </c>
      <c r="BA6" s="21">
        <f t="shared" si="6"/>
        <v>46.85</v>
      </c>
      <c r="BB6" s="21">
        <f t="shared" si="6"/>
        <v>44.35</v>
      </c>
      <c r="BC6" s="21">
        <f t="shared" si="6"/>
        <v>41.51</v>
      </c>
      <c r="BD6" s="21">
        <f t="shared" si="6"/>
        <v>45.01</v>
      </c>
      <c r="BE6" s="20" t="str">
        <f>IF(BE7="","",IF(BE7="-","【-】","【"&amp;SUBSTITUTE(TEXT(BE7,"#,##0.00"),"-","△")&amp;"】"))</f>
        <v>【48.91】</v>
      </c>
      <c r="BF6" s="21">
        <f>IF(BF7="",NA(),BF7)</f>
        <v>2039.75</v>
      </c>
      <c r="BG6" s="21">
        <f t="shared" ref="BG6:BO6" si="7">IF(BG7="",NA(),BG7)</f>
        <v>2160.98</v>
      </c>
      <c r="BH6" s="21">
        <f t="shared" si="7"/>
        <v>1938.88</v>
      </c>
      <c r="BI6" s="21">
        <f t="shared" si="7"/>
        <v>1792.91</v>
      </c>
      <c r="BJ6" s="21">
        <f t="shared" si="7"/>
        <v>1684.28</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100.01</v>
      </c>
      <c r="BR6" s="21">
        <f t="shared" ref="BR6:BZ6" si="8">IF(BR7="",NA(),BR7)</f>
        <v>89.45</v>
      </c>
      <c r="BS6" s="21">
        <f t="shared" si="8"/>
        <v>99.82</v>
      </c>
      <c r="BT6" s="21">
        <f t="shared" si="8"/>
        <v>100</v>
      </c>
      <c r="BU6" s="21">
        <f t="shared" si="8"/>
        <v>97.56</v>
      </c>
      <c r="BV6" s="21">
        <f t="shared" si="8"/>
        <v>84.3</v>
      </c>
      <c r="BW6" s="21">
        <f t="shared" si="8"/>
        <v>82.88</v>
      </c>
      <c r="BX6" s="21">
        <f t="shared" si="8"/>
        <v>82.53</v>
      </c>
      <c r="BY6" s="21">
        <f t="shared" si="8"/>
        <v>81.81</v>
      </c>
      <c r="BZ6" s="21">
        <f t="shared" si="8"/>
        <v>82.27</v>
      </c>
      <c r="CA6" s="20" t="str">
        <f>IF(CA7="","",IF(CA7="-","【-】","【"&amp;SUBSTITUTE(TEXT(CA7,"#,##0.00"),"-","△")&amp;"】"))</f>
        <v>【75.33】</v>
      </c>
      <c r="CB6" s="21">
        <f>IF(CB7="",NA(),CB7)</f>
        <v>206.06</v>
      </c>
      <c r="CC6" s="21">
        <f t="shared" ref="CC6:CK6" si="9">IF(CC7="",NA(),CC7)</f>
        <v>228.28</v>
      </c>
      <c r="CD6" s="21">
        <f t="shared" si="9"/>
        <v>205.48</v>
      </c>
      <c r="CE6" s="21">
        <f t="shared" si="9"/>
        <v>204.61</v>
      </c>
      <c r="CF6" s="21">
        <f t="shared" si="9"/>
        <v>209.95</v>
      </c>
      <c r="CG6" s="21">
        <f t="shared" si="9"/>
        <v>185.47</v>
      </c>
      <c r="CH6" s="21">
        <f t="shared" si="9"/>
        <v>187.76</v>
      </c>
      <c r="CI6" s="21">
        <f t="shared" si="9"/>
        <v>190.48</v>
      </c>
      <c r="CJ6" s="21">
        <f t="shared" si="9"/>
        <v>193.59</v>
      </c>
      <c r="CK6" s="21">
        <f t="shared" si="9"/>
        <v>194.42</v>
      </c>
      <c r="CL6" s="20" t="str">
        <f>IF(CL7="","",IF(CL7="-","【-】","【"&amp;SUBSTITUTE(TEXT(CL7,"#,##0.00"),"-","△")&amp;"】"))</f>
        <v>【215.73】</v>
      </c>
      <c r="CM6" s="21">
        <f>IF(CM7="",NA(),CM7)</f>
        <v>49.37</v>
      </c>
      <c r="CN6" s="21">
        <f t="shared" ref="CN6:CV6" si="10">IF(CN7="",NA(),CN7)</f>
        <v>46.58</v>
      </c>
      <c r="CO6" s="21">
        <f t="shared" si="10"/>
        <v>46.03</v>
      </c>
      <c r="CP6" s="21">
        <f t="shared" si="10"/>
        <v>47.36</v>
      </c>
      <c r="CQ6" s="21">
        <f t="shared" si="10"/>
        <v>44.55</v>
      </c>
      <c r="CR6" s="21">
        <f t="shared" si="10"/>
        <v>45.68</v>
      </c>
      <c r="CS6" s="21">
        <f t="shared" si="10"/>
        <v>45.87</v>
      </c>
      <c r="CT6" s="21">
        <f t="shared" si="10"/>
        <v>44.24</v>
      </c>
      <c r="CU6" s="21">
        <f t="shared" si="10"/>
        <v>45.3</v>
      </c>
      <c r="CV6" s="21">
        <f t="shared" si="10"/>
        <v>45.6</v>
      </c>
      <c r="CW6" s="20" t="str">
        <f>IF(CW7="","",IF(CW7="-","【-】","【"&amp;SUBSTITUTE(TEXT(CW7,"#,##0.00"),"-","△")&amp;"】"))</f>
        <v>【43.28】</v>
      </c>
      <c r="CX6" s="21">
        <f>IF(CX7="",NA(),CX7)</f>
        <v>84.47</v>
      </c>
      <c r="CY6" s="21">
        <f t="shared" ref="CY6:DG6" si="11">IF(CY7="",NA(),CY7)</f>
        <v>85.2</v>
      </c>
      <c r="CZ6" s="21">
        <f t="shared" si="11"/>
        <v>87.02</v>
      </c>
      <c r="DA6" s="21">
        <f t="shared" si="11"/>
        <v>88.05</v>
      </c>
      <c r="DB6" s="21">
        <f t="shared" si="11"/>
        <v>88.75</v>
      </c>
      <c r="DC6" s="21">
        <f t="shared" si="11"/>
        <v>87.96</v>
      </c>
      <c r="DD6" s="21">
        <f t="shared" si="11"/>
        <v>87.65</v>
      </c>
      <c r="DE6" s="21">
        <f t="shared" si="11"/>
        <v>88.15</v>
      </c>
      <c r="DF6" s="21">
        <f t="shared" si="11"/>
        <v>88.37</v>
      </c>
      <c r="DG6" s="21">
        <f t="shared" si="11"/>
        <v>88.66</v>
      </c>
      <c r="DH6" s="20" t="str">
        <f>IF(DH7="","",IF(DH7="-","【-】","【"&amp;SUBSTITUTE(TEXT(DH7,"#,##0.00"),"-","△")&amp;"】"))</f>
        <v>【86.21】</v>
      </c>
      <c r="DI6" s="21">
        <f>IF(DI7="",NA(),DI7)</f>
        <v>16.079999999999998</v>
      </c>
      <c r="DJ6" s="21">
        <f t="shared" ref="DJ6:DR6" si="12">IF(DJ7="",NA(),DJ7)</f>
        <v>18.39</v>
      </c>
      <c r="DK6" s="21">
        <f t="shared" si="12"/>
        <v>21.34</v>
      </c>
      <c r="DL6" s="21">
        <f t="shared" si="12"/>
        <v>24.07</v>
      </c>
      <c r="DM6" s="21">
        <f t="shared" si="12"/>
        <v>26.82</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1">
        <f>IF(EE7="",NA(),EE7)</f>
        <v>0.95</v>
      </c>
      <c r="EF6" s="21">
        <f t="shared" ref="EF6:EN6" si="14">IF(EF7="",NA(),EF7)</f>
        <v>0.2</v>
      </c>
      <c r="EG6" s="21">
        <f t="shared" si="14"/>
        <v>0.13</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62031</v>
      </c>
      <c r="D7" s="23">
        <v>46</v>
      </c>
      <c r="E7" s="23">
        <v>17</v>
      </c>
      <c r="F7" s="23">
        <v>4</v>
      </c>
      <c r="G7" s="23">
        <v>0</v>
      </c>
      <c r="H7" s="23" t="s">
        <v>96</v>
      </c>
      <c r="I7" s="23" t="s">
        <v>97</v>
      </c>
      <c r="J7" s="23" t="s">
        <v>98</v>
      </c>
      <c r="K7" s="23" t="s">
        <v>99</v>
      </c>
      <c r="L7" s="23" t="s">
        <v>100</v>
      </c>
      <c r="M7" s="23" t="s">
        <v>101</v>
      </c>
      <c r="N7" s="24" t="s">
        <v>102</v>
      </c>
      <c r="O7" s="24">
        <v>69.66</v>
      </c>
      <c r="P7" s="24">
        <v>5.41</v>
      </c>
      <c r="Q7" s="24">
        <v>82.86</v>
      </c>
      <c r="R7" s="24">
        <v>3883</v>
      </c>
      <c r="S7" s="24">
        <v>118692</v>
      </c>
      <c r="T7" s="24">
        <v>1311.51</v>
      </c>
      <c r="U7" s="24">
        <v>90.5</v>
      </c>
      <c r="V7" s="24">
        <v>6372</v>
      </c>
      <c r="W7" s="24">
        <v>3.68</v>
      </c>
      <c r="X7" s="24">
        <v>1731.52</v>
      </c>
      <c r="Y7" s="24">
        <v>101.87</v>
      </c>
      <c r="Z7" s="24">
        <v>101.69</v>
      </c>
      <c r="AA7" s="24">
        <v>114.58</v>
      </c>
      <c r="AB7" s="24">
        <v>104.72</v>
      </c>
      <c r="AC7" s="24">
        <v>105.65</v>
      </c>
      <c r="AD7" s="24">
        <v>103.34</v>
      </c>
      <c r="AE7" s="24">
        <v>102.7</v>
      </c>
      <c r="AF7" s="24">
        <v>104.11</v>
      </c>
      <c r="AG7" s="24">
        <v>101.98</v>
      </c>
      <c r="AH7" s="24">
        <v>102.68</v>
      </c>
      <c r="AI7" s="24">
        <v>105.09</v>
      </c>
      <c r="AJ7" s="24">
        <v>50.29</v>
      </c>
      <c r="AK7" s="24">
        <v>44.21</v>
      </c>
      <c r="AL7" s="24">
        <v>0</v>
      </c>
      <c r="AM7" s="24">
        <v>0</v>
      </c>
      <c r="AN7" s="24">
        <v>0</v>
      </c>
      <c r="AO7" s="24">
        <v>29.74</v>
      </c>
      <c r="AP7" s="24">
        <v>48.2</v>
      </c>
      <c r="AQ7" s="24">
        <v>46.91</v>
      </c>
      <c r="AR7" s="24">
        <v>52.27</v>
      </c>
      <c r="AS7" s="24">
        <v>58.68</v>
      </c>
      <c r="AT7" s="24">
        <v>65.73</v>
      </c>
      <c r="AU7" s="24">
        <v>61.6</v>
      </c>
      <c r="AV7" s="24">
        <v>67.42</v>
      </c>
      <c r="AW7" s="24">
        <v>97.11</v>
      </c>
      <c r="AX7" s="24">
        <v>116.66</v>
      </c>
      <c r="AY7" s="24">
        <v>132.93</v>
      </c>
      <c r="AZ7" s="24">
        <v>53.44</v>
      </c>
      <c r="BA7" s="24">
        <v>46.85</v>
      </c>
      <c r="BB7" s="24">
        <v>44.35</v>
      </c>
      <c r="BC7" s="24">
        <v>41.51</v>
      </c>
      <c r="BD7" s="24">
        <v>45.01</v>
      </c>
      <c r="BE7" s="24">
        <v>48.91</v>
      </c>
      <c r="BF7" s="24">
        <v>2039.75</v>
      </c>
      <c r="BG7" s="24">
        <v>2160.98</v>
      </c>
      <c r="BH7" s="24">
        <v>1938.88</v>
      </c>
      <c r="BI7" s="24">
        <v>1792.91</v>
      </c>
      <c r="BJ7" s="24">
        <v>1684.28</v>
      </c>
      <c r="BK7" s="24">
        <v>1267.3900000000001</v>
      </c>
      <c r="BL7" s="24">
        <v>1268.6300000000001</v>
      </c>
      <c r="BM7" s="24">
        <v>1283.69</v>
      </c>
      <c r="BN7" s="24">
        <v>1160.22</v>
      </c>
      <c r="BO7" s="24">
        <v>1141.98</v>
      </c>
      <c r="BP7" s="24">
        <v>1156.82</v>
      </c>
      <c r="BQ7" s="24">
        <v>100.01</v>
      </c>
      <c r="BR7" s="24">
        <v>89.45</v>
      </c>
      <c r="BS7" s="24">
        <v>99.82</v>
      </c>
      <c r="BT7" s="24">
        <v>100</v>
      </c>
      <c r="BU7" s="24">
        <v>97.56</v>
      </c>
      <c r="BV7" s="24">
        <v>84.3</v>
      </c>
      <c r="BW7" s="24">
        <v>82.88</v>
      </c>
      <c r="BX7" s="24">
        <v>82.53</v>
      </c>
      <c r="BY7" s="24">
        <v>81.81</v>
      </c>
      <c r="BZ7" s="24">
        <v>82.27</v>
      </c>
      <c r="CA7" s="24">
        <v>75.33</v>
      </c>
      <c r="CB7" s="24">
        <v>206.06</v>
      </c>
      <c r="CC7" s="24">
        <v>228.28</v>
      </c>
      <c r="CD7" s="24">
        <v>205.48</v>
      </c>
      <c r="CE7" s="24">
        <v>204.61</v>
      </c>
      <c r="CF7" s="24">
        <v>209.95</v>
      </c>
      <c r="CG7" s="24">
        <v>185.47</v>
      </c>
      <c r="CH7" s="24">
        <v>187.76</v>
      </c>
      <c r="CI7" s="24">
        <v>190.48</v>
      </c>
      <c r="CJ7" s="24">
        <v>193.59</v>
      </c>
      <c r="CK7" s="24">
        <v>194.42</v>
      </c>
      <c r="CL7" s="24">
        <v>215.73</v>
      </c>
      <c r="CM7" s="24">
        <v>49.37</v>
      </c>
      <c r="CN7" s="24">
        <v>46.58</v>
      </c>
      <c r="CO7" s="24">
        <v>46.03</v>
      </c>
      <c r="CP7" s="24">
        <v>47.36</v>
      </c>
      <c r="CQ7" s="24">
        <v>44.55</v>
      </c>
      <c r="CR7" s="24">
        <v>45.68</v>
      </c>
      <c r="CS7" s="24">
        <v>45.87</v>
      </c>
      <c r="CT7" s="24">
        <v>44.24</v>
      </c>
      <c r="CU7" s="24">
        <v>45.3</v>
      </c>
      <c r="CV7" s="24">
        <v>45.6</v>
      </c>
      <c r="CW7" s="24">
        <v>43.28</v>
      </c>
      <c r="CX7" s="24">
        <v>84.47</v>
      </c>
      <c r="CY7" s="24">
        <v>85.2</v>
      </c>
      <c r="CZ7" s="24">
        <v>87.02</v>
      </c>
      <c r="DA7" s="24">
        <v>88.05</v>
      </c>
      <c r="DB7" s="24">
        <v>88.75</v>
      </c>
      <c r="DC7" s="24">
        <v>87.96</v>
      </c>
      <c r="DD7" s="24">
        <v>87.65</v>
      </c>
      <c r="DE7" s="24">
        <v>88.15</v>
      </c>
      <c r="DF7" s="24">
        <v>88.37</v>
      </c>
      <c r="DG7" s="24">
        <v>88.66</v>
      </c>
      <c r="DH7" s="24">
        <v>86.21</v>
      </c>
      <c r="DI7" s="24">
        <v>16.079999999999998</v>
      </c>
      <c r="DJ7" s="24">
        <v>18.39</v>
      </c>
      <c r="DK7" s="24">
        <v>21.34</v>
      </c>
      <c r="DL7" s="24">
        <v>24.07</v>
      </c>
      <c r="DM7" s="24">
        <v>26.82</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0.95</v>
      </c>
      <c r="EF7" s="24">
        <v>0.2</v>
      </c>
      <c r="EG7" s="24">
        <v>0.13</v>
      </c>
      <c r="EH7" s="24">
        <v>0</v>
      </c>
      <c r="EI7" s="24">
        <v>0</v>
      </c>
      <c r="EJ7" s="24">
        <v>0.04</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P83070</cp:lastModifiedBy>
  <dcterms:created xsi:type="dcterms:W3CDTF">2025-01-24T07:09:38Z</dcterms:created>
  <dcterms:modified xsi:type="dcterms:W3CDTF">2025-03-11T00:45:42Z</dcterms:modified>
  <cp:category/>
</cp:coreProperties>
</file>