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3.151.226\share\共有フォルダ\1.総務係\⑤経営企画係\○経営比較分析表\下水道\R6年度（R5決算数値）\09_HP公表\"/>
    </mc:Choice>
  </mc:AlternateContent>
  <xr:revisionPtr revIDLastSave="0" documentId="13_ncr:1_{434B6BC3-A88B-40C9-97BA-2C714FE622EF}" xr6:coauthVersionLast="47" xr6:coauthVersionMax="47" xr10:uidLastSave="{00000000-0000-0000-0000-000000000000}"/>
  <workbookProtection workbookAlgorithmName="SHA-512" workbookHashValue="I2djyuGdx77NToY8iLWAQPesH1XXoFGXqFpkzyVs54hVnlgqZ9kxugDaixCBYo+t+uV94MGN26bxBqqyhAWphQ==" workbookSaltValue="WCIQ7iD5d7GQqbDJdJglG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AT10" i="4"/>
  <c r="I10"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<sst xmlns="http://schemas.openxmlformats.org/spreadsheetml/2006/main" count="253" uniqueCount="114">
  <si>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</si>
  <si>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</si>
  <si>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</si>
  <si>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</si>
  <si>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</si>
  <si>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</si>
  <si>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</si>
  <si>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</si>
  <si>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</si>
  <si>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</si>
  <si>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</si>
  <si>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</si>
  <si>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</si>
  <si>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</si>
  <si>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</si>
  <si>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</si>
  <si>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</si>
  <si>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</si>
  <si>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</si>
  <si>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</si>
  <si>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</si>
  <si>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</si>
  <si>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</si>
  <si>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</si>
  <si>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</si>
  <si>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</si>
  <si>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</si>
  <si>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</si>
  <si>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</si>
  <si>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</si>
  <si>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</si>
  <si>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</si>
  <si>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</si>
  <si>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</si>
  <si>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</si>
  <si>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</si>
  <si>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</si>
  <si>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</si>
  <si>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</si>
  <si>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</si>
  <si>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</si>
  <si>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</si>
  <si>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</si>
  <si>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</si>
  <si>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</si>
  <si>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</si>
  <si>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</si>
  <si>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</si>
  <si>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</si>
  <si>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</si>
  <si>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</si>
  <si>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</si>
  <si>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</si>
  <si>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</si>
  <si>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</si>
  <si>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</si>
  <si>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</si>
  <si>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</si>
  <si>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</si>
  <si>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</si>
  <si>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</si>
  <si>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</si>
  <si>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</si>
  <si>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</si>
  <si>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</si>
  <si>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</si>
  <si>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</si>
  <si>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</si>
  <si>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</si>
  <si>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</si>
  <si>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</si>
  <si>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</si>
  <si>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</si>
  <si>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</si>
  <si>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</si>
  <si>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</si>
  <si>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</si>
  <si>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</si>
  <si>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</si>
  <si>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</si>
  <si>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</si>
  <si>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</si>
  <si>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</si>
  <si>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</si>
  <si>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</si>
  <si>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</si>
  <si>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</si>
  <si>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</si>
  <si>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</si>
  <si>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</si>
  <si>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</si>
  <si>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</si>
  <si>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</si>
  <si>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</si>
  <si>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</si>
  <si>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</si>
  <si>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</si>
  <si>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</si>
  <si>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</si>
  <si>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</si>
  <si>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</si>
  <si>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</si>
  <si>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</si>
  <si>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</si>
  <si>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</si>
  <si>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</si>
  <si>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</si>
  <si>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</si>
  <si>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</si>
  <si>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</si>
  <si>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</si>
  <si>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①経常収支比率は類似団体平均値よりも高く、100％を上回っており費用を使用料収入や一般会計からの繰入金等により賄っている状況となっています。　
　②累積欠損金比率は、純利益の計上により改善しています。
　③流動比率は、前年度と比較して改善し、引き続き100％を超えています。
　④企業債残高対事業構成比率は、企業債の償還の進捗により減少しています。
　⑤経費回収率は100%を下回っており、使用料収入が減少したことにより昨年度と比較し低い比率となっています。汚水処理にかかる費用を使用料収入で賄えていない状況です。
　⑥汚水処理原価は、汚水処理費は昨年度と同程度であったものの、年間有収水量が減少したことから昨年度の数値をを上回っています。
　⑦施設利用率はほぼ横ばいです。浄化槽設置当初と比較して人口減少や家族構成の変化等で使用量が減少したため、施設が過大になっています。
　⑧水洗化率は、市町村設置型の浄化槽は利用者の希望により設置する事業となっているため100%となっています。</t>
    <rPh sb="55" eb="56">
      <t>マカナ</t>
    </rPh>
    <rPh sb="83" eb="86">
      <t>ジュンリエキ</t>
    </rPh>
    <rPh sb="87" eb="89">
      <t>ケイジョウ</t>
    </rPh>
    <rPh sb="92" eb="94">
      <t>カイゼン</t>
    </rPh>
    <rPh sb="140" eb="143">
      <t>キギョウサイ</t>
    </rPh>
    <rPh sb="143" eb="145">
      <t>ザンダカ</t>
    </rPh>
    <rPh sb="145" eb="146">
      <t>タイ</t>
    </rPh>
    <rPh sb="146" eb="148">
      <t>ジギョウ</t>
    </rPh>
    <rPh sb="148" eb="150">
      <t>コウセイ</t>
    </rPh>
    <rPh sb="150" eb="152">
      <t>ヒリツ</t>
    </rPh>
    <rPh sb="161" eb="163">
      <t>シンチョク</t>
    </rPh>
    <rPh sb="189" eb="190">
      <t>マワ</t>
    </rPh>
    <rPh sb="195" eb="198">
      <t>シヨウリョウ</t>
    </rPh>
    <rPh sb="198" eb="200">
      <t>シュウニュウ</t>
    </rPh>
    <rPh sb="201" eb="203">
      <t>ゲンショウ</t>
    </rPh>
    <rPh sb="210" eb="213">
      <t>サクネンド</t>
    </rPh>
    <rPh sb="214" eb="216">
      <t>ヒカク</t>
    </rPh>
    <rPh sb="217" eb="218">
      <t>ヒク</t>
    </rPh>
    <rPh sb="219" eb="221">
      <t>ヒリツ</t>
    </rPh>
    <rPh sb="268" eb="270">
      <t>オスイ</t>
    </rPh>
    <rPh sb="270" eb="272">
      <t>ショリ</t>
    </rPh>
    <rPh sb="272" eb="273">
      <t>ヒ</t>
    </rPh>
    <rPh sb="274" eb="277">
      <t>サクネンド</t>
    </rPh>
    <rPh sb="278" eb="281">
      <t>ドウテイド</t>
    </rPh>
    <rPh sb="304" eb="307">
      <t>サクネンド</t>
    </rPh>
    <rPh sb="308" eb="310">
      <t>スウチ</t>
    </rPh>
    <rPh sb="312" eb="314">
      <t>ウワマワ</t>
    </rPh>
    <rPh sb="390" eb="394">
      <t>スイセンカリツ</t>
    </rPh>
    <phoneticPr fontId="4"/>
  </si>
  <si>
    <t>　①資産の減価償却が進んでいるため、年々数値が上昇している状況です。
　②③浄化槽事業のため管渠はありません。</t>
  </si>
  <si>
    <t>　下水道事業の収入において、一般会計からの基準外繰入金によって下水道事業全体で収支のバランスを取っている現状ですが、原則として使用料収入のみで汚水処理にかかる経費を賄わなければならないため、一般会計からの繰入を減らす努力が必要となります。
　また、今後の施設の維持管理にかかる経費や改築費用の増加、人口減少による使用料収入の減少等が見込まれることを踏まえると、下水道サービスを持続的に提供していくため、安定した経営の実現が不可欠となります。「鶴岡市生活排水処理施設整備基本構想」に基づき計画的、効率的に整備を進め、併せてアセットマネジメントに取り組み、使用料の適正化や長寿命化計画による施設の改築を行っていく必要があります。</t>
    <rPh sb="21" eb="24">
      <t>キジュンガイ</t>
    </rPh>
    <rPh sb="34" eb="36">
      <t>ジギョウ</t>
    </rPh>
    <rPh sb="36" eb="38">
      <t>ゼンタイ</t>
    </rPh>
    <rPh sb="123" eb="125">
      <t>コンゴ</t>
    </rPh>
    <rPh sb="224" eb="226">
      <t>セイカツ</t>
    </rPh>
    <rPh sb="226" eb="228">
      <t>ハイスイ</t>
    </rPh>
    <rPh sb="228" eb="230">
      <t>ショリ</t>
    </rPh>
    <rPh sb="230" eb="232">
      <t>シセツ</t>
    </rPh>
    <rPh sb="232" eb="234">
      <t>セイビ</t>
    </rPh>
    <rPh sb="234" eb="236">
      <t>キホン</t>
    </rPh>
    <rPh sb="240" eb="241">
      <t>モト</t>
    </rPh>
    <rPh sb="243" eb="245">
      <t>ケイカク</t>
    </rPh>
    <rPh sb="245" eb="246">
      <t>テキ</t>
    </rPh>
    <rPh sb="247" eb="250">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</si>
</sst>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A-4E25-8328-687704F499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9A-4E25-8328-687704F499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36.44</c:v>
                </c:pt>
                <c:pt idx="1">
                  <c:v>35.31</c:v>
                </c:pt>
                <c:pt idx="2">
                  <c:v>35.49</c:v>
                </c:pt>
                <c:pt idx="3">
                  <c:v>34.32</c:v>
                </c:pt>
                <c:pt idx="4">
                  <c:v>33.83</c:v>
                </c:pt>
              </c:numCache>
            </c:numRef>
          </c:val>
          <c:extLst>
            <c:ext xmlns:c16="http://schemas.microsoft.com/office/drawing/2014/chart" uri="{C3380CC4-5D6E-409C-BE32-E72D297353CC}">
              <c16:uniqueId val="{00000000-7413-40C9-91E6-52EC62FDDA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7413-40C9-91E6-52EC62FDDA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B6A-4DBC-ACEF-1CD059EA05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DB6A-4DBC-ACEF-1CD059EA05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99.68</c:v>
                </c:pt>
                <c:pt idx="1">
                  <c:v>97.23</c:v>
                </c:pt>
                <c:pt idx="2">
                  <c:v>103.79</c:v>
                </c:pt>
                <c:pt idx="3">
                  <c:v>103.04</c:v>
                </c:pt>
                <c:pt idx="4">
                  <c:v>105.2</c:v>
                </c:pt>
              </c:numCache>
            </c:numRef>
          </c:val>
          <c:extLst>
            <c:ext xmlns:c16="http://schemas.microsoft.com/office/drawing/2014/chart" uri="{C3380CC4-5D6E-409C-BE32-E72D297353CC}">
              <c16:uniqueId val="{00000000-E8DF-4109-9270-8C4B0B64A5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E8DF-4109-9270-8C4B0B64A5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22.94</c:v>
                </c:pt>
                <c:pt idx="1">
                  <c:v>27.33</c:v>
                </c:pt>
                <c:pt idx="2">
                  <c:v>31.92</c:v>
                </c:pt>
                <c:pt idx="3">
                  <c:v>36.159999999999997</c:v>
                </c:pt>
                <c:pt idx="4">
                  <c:v>40.69</c:v>
                </c:pt>
              </c:numCache>
            </c:numRef>
          </c:val>
          <c:extLst>
            <c:ext xmlns:c16="http://schemas.microsoft.com/office/drawing/2014/chart" uri="{C3380CC4-5D6E-409C-BE32-E72D297353CC}">
              <c16:uniqueId val="{00000000-1FA4-4362-B108-19E6D5585E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1FA4-4362-B108-19E6D5585E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FA-4807-AE5E-9F34BCB9EA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FA-4807-AE5E-9F34BCB9EA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68.73</c:v>
                </c:pt>
                <c:pt idx="1">
                  <c:v>76.069999999999993</c:v>
                </c:pt>
                <c:pt idx="2">
                  <c:v>60.93</c:v>
                </c:pt>
                <c:pt idx="3">
                  <c:v>52.77</c:v>
                </c:pt>
                <c:pt idx="4">
                  <c:v>28.39</c:v>
                </c:pt>
              </c:numCache>
            </c:numRef>
          </c:val>
          <c:extLst>
            <c:ext xmlns:c16="http://schemas.microsoft.com/office/drawing/2014/chart" uri="{C3380CC4-5D6E-409C-BE32-E72D297353CC}">
              <c16:uniqueId val="{00000000-059A-4DB2-9CB9-FB7E8B02D8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059A-4DB2-9CB9-FB7E8B02D8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177.79</c:v>
                </c:pt>
                <c:pt idx="1">
                  <c:v>172.63</c:v>
                </c:pt>
                <c:pt idx="2">
                  <c:v>192.22</c:v>
                </c:pt>
                <c:pt idx="3">
                  <c:v>221.37</c:v>
                </c:pt>
                <c:pt idx="4">
                  <c:v>239.94</c:v>
                </c:pt>
              </c:numCache>
            </c:numRef>
          </c:val>
          <c:extLst>
            <c:ext xmlns:c16="http://schemas.microsoft.com/office/drawing/2014/chart" uri="{C3380CC4-5D6E-409C-BE32-E72D297353CC}">
              <c16:uniqueId val="{00000000-C3B6-44E9-92AF-0F384A156D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C3B6-44E9-92AF-0F384A156D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747.73</c:v>
                </c:pt>
                <c:pt idx="1">
                  <c:v>730.77</c:v>
                </c:pt>
                <c:pt idx="2">
                  <c:v>679.54</c:v>
                </c:pt>
                <c:pt idx="3">
                  <c:v>670.2</c:v>
                </c:pt>
                <c:pt idx="4">
                  <c:v>628.72</c:v>
                </c:pt>
              </c:numCache>
            </c:numRef>
          </c:val>
          <c:extLst>
            <c:ext xmlns:c16="http://schemas.microsoft.com/office/drawing/2014/chart" uri="{C3380CC4-5D6E-409C-BE32-E72D297353CC}">
              <c16:uniqueId val="{00000000-FFFE-4FA4-932A-79681CB183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FFE-4FA4-932A-79681CB183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47.19</c:v>
                </c:pt>
                <c:pt idx="1">
                  <c:v>46.95</c:v>
                </c:pt>
                <c:pt idx="2">
                  <c:v>43.48</c:v>
                </c:pt>
                <c:pt idx="3">
                  <c:v>45.08</c:v>
                </c:pt>
                <c:pt idx="4">
                  <c:v>44.52</c:v>
                </c:pt>
              </c:numCache>
            </c:numRef>
          </c:val>
          <c:extLst>
            <c:ext xmlns:c16="http://schemas.microsoft.com/office/drawing/2014/chart" uri="{C3380CC4-5D6E-409C-BE32-E72D297353CC}">
              <c16:uniqueId val="{00000000-E720-48A0-A156-9E68F2286D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E720-48A0-A156-9E68F2286D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343.42</c:v>
                </c:pt>
                <c:pt idx="1">
                  <c:v>344.91</c:v>
                </c:pt>
                <c:pt idx="2">
                  <c:v>374.18</c:v>
                </c:pt>
                <c:pt idx="3">
                  <c:v>356.81</c:v>
                </c:pt>
                <c:pt idx="4">
                  <c:v>362.59</c:v>
                </c:pt>
              </c:numCache>
            </c:numRef>
          </c:val>
          <c:extLst>
            <c:ext xmlns:c16="http://schemas.microsoft.com/office/drawing/2014/chart" uri="{C3380CC4-5D6E-409C-BE32-E72D297353CC}">
              <c16:uniqueId val="{00000000-1CB3-4E56-BC67-E5F87E5626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1CB3-4E56-BC67-E5F87E5626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山形県　鶴岡市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118692</v>
      </c>
      <c r="AM8" s="36"/>
      <c r="AN8" s="36"/>
      <c r="AO8" s="36"/>
      <c r="AP8" s="36"/>
      <c r="AQ8" s="36"/>
      <c r="AR8" s="36"/>
      <c r="AS8" s="36"/>
      <c r="AT8" s="37">
        <f>データ!T6</f>
        <v>1311.51</v>
      </c>
      <c r="AU8" s="37"/>
      <c r="AV8" s="37"/>
      <c r="AW8" s="37"/>
      <c r="AX8" s="37"/>
      <c r="AY8" s="37"/>
      <c r="AZ8" s="37"/>
      <c r="BA8" s="37"/>
      <c r="BB8" s="37">
        <f>データ!U6</f>
        <v>90.5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54.08</v>
      </c>
      <c r="J10" s="37"/>
      <c r="K10" s="37"/>
      <c r="L10" s="37"/>
      <c r="M10" s="37"/>
      <c r="N10" s="37"/>
      <c r="O10" s="37"/>
      <c r="P10" s="37">
        <f>データ!P6</f>
        <v>0.67</v>
      </c>
      <c r="Q10" s="37"/>
      <c r="R10" s="37"/>
      <c r="S10" s="37"/>
      <c r="T10" s="37"/>
      <c r="U10" s="37"/>
      <c r="V10" s="37"/>
      <c r="W10" s="37">
        <f>データ!Q6</f>
        <v>100</v>
      </c>
      <c r="X10" s="37"/>
      <c r="Y10" s="37"/>
      <c r="Z10" s="37"/>
      <c r="AA10" s="37"/>
      <c r="AB10" s="37"/>
      <c r="AC10" s="37"/>
      <c r="AD10" s="36">
        <f>データ!R6</f>
        <v>3223</v>
      </c>
      <c r="AE10" s="36"/>
      <c r="AF10" s="36"/>
      <c r="AG10" s="36"/>
      <c r="AH10" s="36"/>
      <c r="AI10" s="36"/>
      <c r="AJ10" s="36"/>
      <c r="AK10" s="2"/>
      <c r="AL10" s="36">
        <f>データ!V6</f>
        <v>791</v>
      </c>
      <c r="AM10" s="36"/>
      <c r="AN10" s="36"/>
      <c r="AO10" s="36"/>
      <c r="AP10" s="36"/>
      <c r="AQ10" s="36"/>
      <c r="AR10" s="36"/>
      <c r="AS10" s="36"/>
      <c r="AT10" s="37">
        <f>データ!W6</f>
        <v>1.82</v>
      </c>
      <c r="AU10" s="37"/>
      <c r="AV10" s="37"/>
      <c r="AW10" s="37"/>
      <c r="AX10" s="37"/>
      <c r="AY10" s="37"/>
      <c r="AZ10" s="37"/>
      <c r="BA10" s="37"/>
      <c r="BB10" s="37">
        <f>データ!X6</f>
        <v>434.62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atiIzCUe+gD3UQfl5YiHvsRcdvRVocx2pBjcXJlja3n1tQeXEzn8jFtQwgJaSw3hkz2lIfhORabK7kXdEmTIDQ==" saltValue="s5p3vhRp/dn/T7ucOZrT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62031</v>
      </c>
      <c r="D6" s="19">
        <f t="shared" si="3"/>
        <v>46</v>
      </c>
      <c r="E6" s="19">
        <f t="shared" si="3"/>
        <v>18</v>
      </c>
      <c r="F6" s="19">
        <f t="shared" si="3"/>
        <v>0</v>
      </c>
      <c r="G6" s="19">
        <f t="shared" si="3"/>
        <v>0</v>
      </c>
      <c r="H6" s="19" t="str">
        <f t="shared" si="3"/>
        <v>山形県　鶴岡市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54.08</v>
      </c>
      <c r="P6" s="20">
        <f t="shared" si="3"/>
        <v>0.67</v>
      </c>
      <c r="Q6" s="20">
        <f t="shared" si="3"/>
        <v>100</v>
      </c>
      <c r="R6" s="20">
        <f t="shared" si="3"/>
        <v>3223</v>
      </c>
      <c r="S6" s="20">
        <f t="shared" si="3"/>
        <v>118692</v>
      </c>
      <c r="T6" s="20">
        <f t="shared" si="3"/>
        <v>1311.51</v>
      </c>
      <c r="U6" s="20">
        <f t="shared" si="3"/>
        <v>90.5</v>
      </c>
      <c r="V6" s="20">
        <f t="shared" si="3"/>
        <v>791</v>
      </c>
      <c r="W6" s="20">
        <f t="shared" si="3"/>
        <v>1.82</v>
      </c>
      <c r="X6" s="20">
        <f t="shared" si="3"/>
        <v>434.62</v>
      </c>
      <c r="Y6" s="21">
        <f>IF(Y7="",NA(),Y7)</f>
        <v>99.68</v>
      </c>
      <c r="Z6" s="21">
        <f t="shared" ref="Z6:AH6" si="4">IF(Z7="",NA(),Z7)</f>
        <v>97.23</v>
      </c>
      <c r="AA6" s="21">
        <f t="shared" si="4"/>
        <v>103.79</v>
      </c>
      <c r="AB6" s="21">
        <f t="shared" si="4"/>
        <v>103.04</v>
      </c>
      <c r="AC6" s="21">
        <f t="shared" si="4"/>
        <v>105.2</v>
      </c>
      <c r="AD6" s="21">
        <f t="shared" si="4"/>
        <v>96.05</v>
      </c>
      <c r="AE6" s="21">
        <f t="shared" si="4"/>
        <v>99.03</v>
      </c>
      <c r="AF6" s="21">
        <f t="shared" si="4"/>
        <v>100.41</v>
      </c>
      <c r="AG6" s="21">
        <f t="shared" si="4"/>
        <v>100.17</v>
      </c>
      <c r="AH6" s="21">
        <f t="shared" si="4"/>
        <v>96.95</v>
      </c>
      <c r="AI6" s="20" t="str">
        <f>IF(AI7="","",IF(AI7="-","【-】","【"&amp;SUBSTITUTE(TEXT(AI7,"#,##0.00"),"-","△")&amp;"】"))</f>
        <v>【96.62】</v>
      </c>
      <c r="AJ6" s="21">
        <f>IF(AJ7="",NA(),AJ7)</f>
        <v>68.73</v>
      </c>
      <c r="AK6" s="21">
        <f t="shared" ref="AK6:AS6" si="5">IF(AK7="",NA(),AK7)</f>
        <v>76.069999999999993</v>
      </c>
      <c r="AL6" s="21">
        <f t="shared" si="5"/>
        <v>60.93</v>
      </c>
      <c r="AM6" s="21">
        <f t="shared" si="5"/>
        <v>52.77</v>
      </c>
      <c r="AN6" s="21">
        <f t="shared" si="5"/>
        <v>28.39</v>
      </c>
      <c r="AO6" s="21">
        <f t="shared" si="5"/>
        <v>123.82</v>
      </c>
      <c r="AP6" s="21">
        <f t="shared" si="5"/>
        <v>74.239999999999995</v>
      </c>
      <c r="AQ6" s="21">
        <f t="shared" si="5"/>
        <v>83.92</v>
      </c>
      <c r="AR6" s="21">
        <f t="shared" si="5"/>
        <v>89.31</v>
      </c>
      <c r="AS6" s="21">
        <f t="shared" si="5"/>
        <v>91.33</v>
      </c>
      <c r="AT6" s="20" t="str">
        <f>IF(AT7="","",IF(AT7="-","【-】","【"&amp;SUBSTITUTE(TEXT(AT7,"#,##0.00"),"-","△")&amp;"】"))</f>
        <v>【111.69】</v>
      </c>
      <c r="AU6" s="21">
        <f>IF(AU7="",NA(),AU7)</f>
        <v>177.79</v>
      </c>
      <c r="AV6" s="21">
        <f t="shared" ref="AV6:BD6" si="6">IF(AV7="",NA(),AV7)</f>
        <v>172.63</v>
      </c>
      <c r="AW6" s="21">
        <f t="shared" si="6"/>
        <v>192.22</v>
      </c>
      <c r="AX6" s="21">
        <f t="shared" si="6"/>
        <v>221.37</v>
      </c>
      <c r="AY6" s="21">
        <f t="shared" si="6"/>
        <v>239.94</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747.73</v>
      </c>
      <c r="BG6" s="21">
        <f t="shared" ref="BG6:BO6" si="7">IF(BG7="",NA(),BG7)</f>
        <v>730.77</v>
      </c>
      <c r="BH6" s="21">
        <f t="shared" si="7"/>
        <v>679.54</v>
      </c>
      <c r="BI6" s="21">
        <f t="shared" si="7"/>
        <v>670.2</v>
      </c>
      <c r="BJ6" s="21">
        <f t="shared" si="7"/>
        <v>628.72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47.19</v>
      </c>
      <c r="BR6" s="21">
        <f t="shared" ref="BR6:BZ6" si="8">IF(BR7="",NA(),BR7)</f>
        <v>46.95</v>
      </c>
      <c r="BS6" s="21">
        <f t="shared" si="8"/>
        <v>43.48</v>
      </c>
      <c r="BT6" s="21">
        <f t="shared" si="8"/>
        <v>45.08</v>
      </c>
      <c r="BU6" s="21">
        <f t="shared" si="8"/>
        <v>44.52</v>
      </c>
      <c r="BV6" s="21">
        <f t="shared" si="8"/>
        <v>62.5</v>
      </c>
      <c r="BW6" s="21">
        <f t="shared" si="8"/>
        <v>60.59</v>
      </c>
      <c r="BX6" s="21">
        <f t="shared" si="8"/>
        <v>60</v>
      </c>
      <c r="BY6" s="21">
        <f t="shared" si="8"/>
        <v>59.01</v>
      </c>
      <c r="BZ6" s="21">
        <f t="shared" si="8"/>
        <v>56.06</v>
      </c>
      <c r="CA6" s="20" t="str">
        <f>IF(CA7="","",IF(CA7="-","【-】","【"&amp;SUBSTITUTE(TEXT(CA7,"#,##0.00"),"-","△")&amp;"】"))</f>
        <v>【53.65】</v>
      </c>
      <c r="CB6" s="21">
        <f>IF(CB7="",NA(),CB7)</f>
        <v>343.42</v>
      </c>
      <c r="CC6" s="21">
        <f t="shared" ref="CC6:CK6" si="9">IF(CC7="",NA(),CC7)</f>
        <v>344.91</v>
      </c>
      <c r="CD6" s="21">
        <f t="shared" si="9"/>
        <v>374.18</v>
      </c>
      <c r="CE6" s="21">
        <f t="shared" si="9"/>
        <v>356.81</v>
      </c>
      <c r="CF6" s="21">
        <f t="shared" si="9"/>
        <v>362.59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36.44</v>
      </c>
      <c r="CN6" s="21">
        <f t="shared" ref="CN6:CV6" si="10">IF(CN7="",NA(),CN7)</f>
        <v>35.31</v>
      </c>
      <c r="CO6" s="21">
        <f t="shared" si="10"/>
        <v>35.49</v>
      </c>
      <c r="CP6" s="21">
        <f t="shared" si="10"/>
        <v>34.32</v>
      </c>
      <c r="CQ6" s="21">
        <f t="shared" si="10"/>
        <v>33.83</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22.94</v>
      </c>
      <c r="DJ6" s="21">
        <f t="shared" ref="DJ6:DR6" si="12">IF(DJ7="",NA(),DJ7)</f>
        <v>27.33</v>
      </c>
      <c r="DK6" s="21">
        <f t="shared" si="12"/>
        <v>31.92</v>
      </c>
      <c r="DL6" s="21">
        <f t="shared" si="12"/>
        <v>36.159999999999997</v>
      </c>
      <c r="DM6" s="21">
        <f t="shared" si="12"/>
        <v>40.69</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62031</v>
      </c>
      <c r="D7" s="23">
        <v>46</v>
      </c>
      <c r="E7" s="23">
        <v>18</v>
      </c>
      <c r="F7" s="23">
        <v>0</v>
      </c>
      <c r="G7" s="23">
        <v>0</v>
      </c>
      <c r="H7" s="23" t="s">
        <v>95</v>
      </c>
      <c r="I7" s="23" t="s">
        <v>96</v>
      </c>
      <c r="J7" s="23" t="s">
        <v>97</v>
      </c>
      <c r="K7" s="23" t="s">
        <v>98</v>
      </c>
      <c r="L7" s="23" t="s">
        <v>99</v>
      </c>
      <c r="M7" s="23" t="s">
        <v>100</v>
      </c>
      <c r="N7" s="24" t="s">
        <v>101</v>
      </c>
      <c r="O7" s="24">
        <v>54.08</v>
      </c>
      <c r="P7" s="24">
        <v>0.67</v>
      </c>
      <c r="Q7" s="24">
        <v>100</v>
      </c>
      <c r="R7" s="24">
        <v>3223</v>
      </c>
      <c r="S7" s="24">
        <v>118692</v>
      </c>
      <c r="T7" s="24">
        <v>1311.51</v>
      </c>
      <c r="U7" s="24">
        <v>90.5</v>
      </c>
      <c r="V7" s="24">
        <v>791</v>
      </c>
      <c r="W7" s="24">
        <v>1.82</v>
      </c>
      <c r="X7" s="24">
        <v>434.62</v>
      </c>
      <c r="Y7" s="24">
        <v>99.68</v>
      </c>
      <c r="Z7" s="24">
        <v>97.23</v>
      </c>
      <c r="AA7" s="24">
        <v>103.79</v>
      </c>
      <c r="AB7" s="24">
        <v>103.04</v>
      </c>
      <c r="AC7" s="24">
        <v>105.2</v>
      </c>
      <c r="AD7" s="24">
        <v>96.05</v>
      </c>
      <c r="AE7" s="24">
        <v>99.03</v>
      </c>
      <c r="AF7" s="24">
        <v>100.41</v>
      </c>
      <c r="AG7" s="24">
        <v>100.17</v>
      </c>
      <c r="AH7" s="24">
        <v>96.95</v>
      </c>
      <c r="AI7" s="24">
        <v>96.62</v>
      </c>
      <c r="AJ7" s="24">
        <v>68.73</v>
      </c>
      <c r="AK7" s="24">
        <v>76.069999999999993</v>
      </c>
      <c r="AL7" s="24">
        <v>60.93</v>
      </c>
      <c r="AM7" s="24">
        <v>52.77</v>
      </c>
      <c r="AN7" s="24">
        <v>28.39</v>
      </c>
      <c r="AO7" s="24">
        <v>123.82</v>
      </c>
      <c r="AP7" s="24">
        <v>74.239999999999995</v>
      </c>
      <c r="AQ7" s="24">
        <v>83.92</v>
      </c>
      <c r="AR7" s="24">
        <v>89.31</v>
      </c>
      <c r="AS7" s="24">
        <v>91.33</v>
      </c>
      <c r="AT7" s="24">
        <v>111.69</v>
      </c>
      <c r="AU7" s="24">
        <v>177.79</v>
      </c>
      <c r="AV7" s="24">
        <v>172.63</v>
      </c>
      <c r="AW7" s="24">
        <v>192.22</v>
      </c>
      <c r="AX7" s="24">
        <v>221.37</v>
      </c>
      <c r="AY7" s="24">
        <v>239.94</v>
      </c>
      <c r="AZ7" s="24">
        <v>89.72</v>
      </c>
      <c r="BA7" s="24">
        <v>100.47</v>
      </c>
      <c r="BB7" s="24">
        <v>122.71</v>
      </c>
      <c r="BC7" s="24">
        <v>138.19999999999999</v>
      </c>
      <c r="BD7" s="24">
        <v>126.97</v>
      </c>
      <c r="BE7" s="24">
        <v>111.29</v>
      </c>
      <c r="BF7" s="24">
        <v>747.73</v>
      </c>
      <c r="BG7" s="24">
        <v>730.77</v>
      </c>
      <c r="BH7" s="24">
        <v>679.54</v>
      </c>
      <c r="BI7" s="24">
        <v>670.2</v>
      </c>
      <c r="BJ7" s="24">
        <v>628.72</v>
      </c>
      <c r="BK7" s="24">
        <v>270.57</v>
      </c>
      <c r="BL7" s="24">
        <v>294.27</v>
      </c>
      <c r="BM7" s="24">
        <v>294.08999999999997</v>
      </c>
      <c r="BN7" s="24">
        <v>294.08999999999997</v>
      </c>
      <c r="BO7" s="24">
        <v>338.47</v>
      </c>
      <c r="BP7" s="24">
        <v>349.83</v>
      </c>
      <c r="BQ7" s="24">
        <v>47.19</v>
      </c>
      <c r="BR7" s="24">
        <v>46.95</v>
      </c>
      <c r="BS7" s="24">
        <v>43.48</v>
      </c>
      <c r="BT7" s="24">
        <v>45.08</v>
      </c>
      <c r="BU7" s="24">
        <v>44.52</v>
      </c>
      <c r="BV7" s="24">
        <v>62.5</v>
      </c>
      <c r="BW7" s="24">
        <v>60.59</v>
      </c>
      <c r="BX7" s="24">
        <v>60</v>
      </c>
      <c r="BY7" s="24">
        <v>59.01</v>
      </c>
      <c r="BZ7" s="24">
        <v>56.06</v>
      </c>
      <c r="CA7" s="24">
        <v>53.65</v>
      </c>
      <c r="CB7" s="24">
        <v>343.42</v>
      </c>
      <c r="CC7" s="24">
        <v>344.91</v>
      </c>
      <c r="CD7" s="24">
        <v>374.18</v>
      </c>
      <c r="CE7" s="24">
        <v>356.81</v>
      </c>
      <c r="CF7" s="24">
        <v>362.59</v>
      </c>
      <c r="CG7" s="24">
        <v>269.33</v>
      </c>
      <c r="CH7" s="24">
        <v>280.23</v>
      </c>
      <c r="CI7" s="24">
        <v>282.70999999999998</v>
      </c>
      <c r="CJ7" s="24">
        <v>291.82</v>
      </c>
      <c r="CK7" s="24">
        <v>304.36</v>
      </c>
      <c r="CL7" s="24">
        <v>307.86</v>
      </c>
      <c r="CM7" s="24">
        <v>36.44</v>
      </c>
      <c r="CN7" s="24">
        <v>35.31</v>
      </c>
      <c r="CO7" s="24">
        <v>35.49</v>
      </c>
      <c r="CP7" s="24">
        <v>34.32</v>
      </c>
      <c r="CQ7" s="24">
        <v>33.83</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22.94</v>
      </c>
      <c r="DJ7" s="24">
        <v>27.33</v>
      </c>
      <c r="DK7" s="24">
        <v>31.92</v>
      </c>
      <c r="DL7" s="24">
        <v>36.159999999999997</v>
      </c>
      <c r="DM7" s="24">
        <v>40.69</v>
      </c>
      <c r="DN7" s="24">
        <v>23.76</v>
      </c>
      <c r="DO7" s="24">
        <v>15.74</v>
      </c>
      <c r="DP7" s="24">
        <v>21.02</v>
      </c>
      <c r="DQ7" s="24">
        <v>24.31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P83070</cp:lastModifiedBy>
  <dcterms:created xsi:type="dcterms:W3CDTF">2025-01-24T07:23:49Z</dcterms:created>
  <dcterms:modified xsi:type="dcterms:W3CDTF">2025-03-11T00:47:30Z</dcterms:modified>
  <cp:category/>
</cp:coreProperties>
</file>