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13.151.226\share\共有フォルダ\1.総務係\⑤経営企画係\○経営比較分析表\水道\R6年度経営比較分析表（上水）\07_HP公表\"/>
    </mc:Choice>
  </mc:AlternateContent>
  <xr:revisionPtr revIDLastSave="0" documentId="13_ncr:1_{EFC7D015-B053-4077-BCB8-B97D3E65A9EB}" xr6:coauthVersionLast="47" xr6:coauthVersionMax="47" xr10:uidLastSave="{00000000-0000-0000-0000-000000000000}"/>
  <workbookProtection workbookAlgorithmName="SHA-512" workbookHashValue="4Im5M/uUx3MRL/cpQbASlEaZdA7W1srPJ9UGa9JuIgLzVTkHbAEJjgjflDcaM3r9UI92UyQpeLtSJScAjHlG7g==" workbookSaltValue="OSgs8xS1NobYucqgd7l3JA=="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<sst xmlns="http://schemas.openxmlformats.org/spreadsheetml/2006/main" count="228" uniqueCount="112">
  <si>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</si>
  <si>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</si>
  <si>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</si>
  <si>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</si>
  <si>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</si>
  <si>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</si>
  <si>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</si>
  <si>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</si>
  <si>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</si>
  <si>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</si>
  <si>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</si>
  <si>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</si>
  <si>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</si>
  <si>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</si>
  <si>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</si>
  <si>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</si>
  <si>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</si>
  <si>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</si>
  <si>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</si>
  <si>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</si>
  <si>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</si>
  <si>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</si>
  <si>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</si>
  <si>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</si>
  <si>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</si>
  <si>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</si>
  <si>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</si>
  <si>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</si>
  <si>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</si>
  <si>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</si>
  <si>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</si>
  <si>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</si>
  <si>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</si>
  <si>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</si>
  <si>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</si>
  <si>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</si>
  <si>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</si>
  <si>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</si>
  <si>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</si>
  <si>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</si>
  <si>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</si>
  <si>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</si>
  <si>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</si>
  <si>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</si>
  <si>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</si>
  <si>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</si>
  <si>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</si>
  <si>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</si>
  <si>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</si>
  <si>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</si>
  <si>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</si>
  <si>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</si>
  <si>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</si>
  <si>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</si>
  <si>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</si>
  <si>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</si>
  <si>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</si>
  <si>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</si>
  <si>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</si>
  <si>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</si>
  <si>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</si>
  <si>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</si>
  <si>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</si>
  <si>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</si>
  <si>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</si>
  <si>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</si>
  <si>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</si>
  <si>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</si>
  <si>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</si>
  <si>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</si>
  <si>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</si>
  <si>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</si>
  <si>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</si>
  <si>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</si>
  <si>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</si>
  <si>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</si>
  <si>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</si>
  <si>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</si>
  <si>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</si>
  <si>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</si>
  <si>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</si>
  <si>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</si>
  <si>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</si>
  <si>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</si>
  <si>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</si>
  <si>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</si>
  <si>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</si>
  <si>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</si>
  <si>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</si>
  <si>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</si>
  <si>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</si>
  <si>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</si>
  <si>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</si>
  <si>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鶴岡市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</si>
  <si>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</si>
  <si>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</si>
  <si>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</si>
  <si>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</si>
  <si>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</si>
  <si>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</si>
  <si>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</si>
  <si>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</si>
  <si>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</si>
  <si>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</si>
  <si>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</si>
  <si>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</si>
  <si>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</si>
  <si>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</si>
  <si>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</si>
  <si>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rPr>
        <sz val="11"/>
        <rFont val="ＭＳ ゴシック"/>
        <family val="3"/>
        <charset val="128"/>
      </rPr>
      <t>①経常収支比率は、給水収益の減少に伴う経常収益の減少、及び人件費や物価スライドによる経常費用の増加のため下落しましたが、健全経営の水準とされる100％は上回っています。</t>
    </r>
    <r>
      <rPr>
        <sz val="11"/>
        <color rgb="FFFF0000"/>
        <rFont val="ＭＳ ゴシック"/>
        <family val="3"/>
        <charset val="128"/>
      </rPr>
      <t xml:space="preserve">
</t>
    </r>
    <r>
      <rPr>
        <sz val="11"/>
        <rFont val="ＭＳ ゴシック"/>
        <family val="3"/>
        <charset val="128"/>
      </rPr>
      <t>②累積欠損金比率は、0％で累積欠損金は発生していませんが、今後給水収益の伸びが見込めないため、継続して費用節減に努める必要があります。</t>
    </r>
    <r>
      <rPr>
        <sz val="11"/>
        <color rgb="FFFF0000"/>
        <rFont val="ＭＳ ゴシック"/>
        <family val="3"/>
        <charset val="128"/>
      </rPr>
      <t xml:space="preserve">
</t>
    </r>
    <r>
      <rPr>
        <sz val="11"/>
        <rFont val="ＭＳ ゴシック"/>
        <family val="3"/>
        <charset val="128"/>
      </rPr>
      <t>③流動比率は、企業債償還金が少ないことなどから、類似団体平均値と比較して高い数値となっています。</t>
    </r>
    <r>
      <rPr>
        <sz val="11"/>
        <color rgb="FFFF0000"/>
        <rFont val="ＭＳ ゴシック"/>
        <family val="3"/>
        <charset val="128"/>
      </rPr>
      <t xml:space="preserve">
</t>
    </r>
    <r>
      <rPr>
        <sz val="11"/>
        <rFont val="ＭＳ ゴシック"/>
        <family val="3"/>
        <charset val="128"/>
      </rPr>
      <t>④企業債残高対給水収益比率は、企業債償還が進捗しているため減少しています。令和5年度は新たに企業債を借入し、今後も老朽管路施設の更新を進めていくため、新規借入による数値の上昇が想定されます。</t>
    </r>
    <r>
      <rPr>
        <sz val="11"/>
        <color rgb="FFFF0000"/>
        <rFont val="ＭＳ ゴシック"/>
        <family val="3"/>
        <charset val="128"/>
      </rPr>
      <t xml:space="preserve">
</t>
    </r>
    <r>
      <rPr>
        <sz val="11"/>
        <rFont val="ＭＳ ゴシック"/>
        <family val="3"/>
        <charset val="128"/>
      </rPr>
      <t>⑤料金回収率は、経常費用増加に伴う給水原価の増加、及び有収水量減少に伴う供給単価の増加のため、減少しました。</t>
    </r>
    <r>
      <rPr>
        <sz val="11"/>
        <color rgb="FFFF0000"/>
        <rFont val="ＭＳ ゴシック"/>
        <family val="3"/>
        <charset val="128"/>
      </rPr>
      <t xml:space="preserve">
</t>
    </r>
    <r>
      <rPr>
        <sz val="11"/>
        <rFont val="ＭＳ ゴシック"/>
        <family val="3"/>
        <charset val="128"/>
      </rPr>
      <t>⑥給水原価は、令和4年度と比較して経常費用が増加し、年間総有収水量が減少したため、増加しました。</t>
    </r>
    <r>
      <rPr>
        <sz val="11"/>
        <color rgb="FFFF0000"/>
        <rFont val="ＭＳ ゴシック"/>
        <family val="3"/>
        <charset val="128"/>
      </rPr>
      <t xml:space="preserve">
</t>
    </r>
    <r>
      <rPr>
        <sz val="11"/>
        <rFont val="ＭＳ ゴシック"/>
        <family val="3"/>
        <charset val="128"/>
      </rPr>
      <t>⑦施設利用率について、給水区域面積が広大で保有する施設が多いため、配水量に対し施設が過大となっています。今後、給水人口の減少を視野に施設規模の適正化を図る必要があります。</t>
    </r>
    <r>
      <rPr>
        <sz val="11"/>
        <color rgb="FFFF0000"/>
        <rFont val="ＭＳ ゴシック"/>
        <family val="3"/>
        <charset val="128"/>
      </rPr>
      <t xml:space="preserve">
</t>
    </r>
    <r>
      <rPr>
        <sz val="11"/>
        <rFont val="ＭＳ ゴシック"/>
        <family val="3"/>
        <charset val="128"/>
      </rPr>
      <t>⑧有収率は、近年減少傾向にあり令和5年度も前年度を下回りました。</t>
    </r>
    <rPh sb="29" eb="32">
      <t>ジンケンヒ</t>
    </rPh>
    <rPh sb="33" eb="35">
      <t>ブッカ</t>
    </rPh>
    <rPh sb="42" eb="44">
      <t>ケイジョウ</t>
    </rPh>
    <rPh sb="44" eb="46">
      <t>ヒヨウ</t>
    </rPh>
    <rPh sb="47" eb="49">
      <t>ゾウカ</t>
    </rPh>
    <rPh sb="217" eb="219">
      <t>キギョウ</t>
    </rPh>
    <rPh sb="219" eb="220">
      <t>サイ</t>
    </rPh>
    <rPh sb="220" eb="222">
      <t>ショウカン</t>
    </rPh>
    <rPh sb="223" eb="225">
      <t>シンチョク</t>
    </rPh>
    <rPh sb="231" eb="233">
      <t>ゲンショウ</t>
    </rPh>
    <rPh sb="239" eb="241">
      <t>レイワ</t>
    </rPh>
    <rPh sb="242" eb="244">
      <t>ネンド</t>
    </rPh>
    <rPh sb="245" eb="246">
      <t>アラ</t>
    </rPh>
    <rPh sb="248" eb="250">
      <t>キギョウ</t>
    </rPh>
    <rPh sb="250" eb="251">
      <t>サイ</t>
    </rPh>
    <rPh sb="252" eb="254">
      <t>カリイレ</t>
    </rPh>
    <rPh sb="256" eb="258">
      <t>コンゴ</t>
    </rPh>
    <rPh sb="259" eb="261">
      <t>ロウキュウ</t>
    </rPh>
    <rPh sb="261" eb="263">
      <t>カンロ</t>
    </rPh>
    <rPh sb="263" eb="265">
      <t>シセツ</t>
    </rPh>
    <rPh sb="266" eb="268">
      <t>コウシン</t>
    </rPh>
    <rPh sb="269" eb="270">
      <t>スス</t>
    </rPh>
    <phoneticPr fontId="4"/>
  </si>
  <si>
    <r>
      <rPr>
        <sz val="11"/>
        <rFont val="ＭＳ ゴシック"/>
        <family val="3"/>
        <charset val="128"/>
      </rPr>
      <t>①有形固定資産減価償却率は、類似団体平均よりも高い数値となっており、年々増加傾向にあります。施設の老朽化が進行しているため、必要な施設を見極め、有効で効率的な投資を行っていく必要があります。</t>
    </r>
    <r>
      <rPr>
        <sz val="11"/>
        <color rgb="FFFF0000"/>
        <rFont val="ＭＳ ゴシック"/>
        <family val="3"/>
        <charset val="128"/>
      </rPr>
      <t xml:space="preserve">
</t>
    </r>
    <r>
      <rPr>
        <sz val="11"/>
        <rFont val="ＭＳ ゴシック"/>
        <family val="3"/>
        <charset val="128"/>
      </rPr>
      <t>②管路経年化率は、類似団体平均よりも高い数値となっており、今後はより効率的に管路更新を進める必要があります。</t>
    </r>
    <r>
      <rPr>
        <sz val="11"/>
        <color rgb="FFFF0000"/>
        <rFont val="ＭＳ ゴシック"/>
        <family val="3"/>
        <charset val="128"/>
      </rPr>
      <t xml:space="preserve">
</t>
    </r>
    <r>
      <rPr>
        <sz val="11"/>
        <rFont val="ＭＳ ゴシック"/>
        <family val="3"/>
        <charset val="128"/>
      </rPr>
      <t>③管路更新率は、給水区域面積が広大かつ管路が多岐に広がっているため、類似団体平均より低い数値となっております。令和5年度の管路更新率は昨年度より高く、基幹管路耐震化率等の数値も増加しており、水道事業全体の更新は進捗しております。したがって、今後とも効率的かつ効果的なアセットマネジメントの実践に取り組む必要があります。</t>
    </r>
    <rPh sb="218" eb="221">
      <t>サクネンド</t>
    </rPh>
    <rPh sb="223" eb="224">
      <t>タカ</t>
    </rPh>
    <phoneticPr fontId="4"/>
  </si>
  <si>
    <t>　給水人口の減少や節水型機器の普及により、給水収益の大幅な伸びが見込めない中、老朽化した管路や施設の更新需要が増加するため、より一層の経費削減や適正な料金改定により、健全経営を堅持していく必要があります。
　なお、管路や施設の更新にあたっては、給水区域の需要を見極め優先順位や効率性を考慮しながら計画的に行うとともに、施設の統廃合等のダウンサイジングを図り適正な規模に整備し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</si>
</sst>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0.35</c:v>
                </c:pt>
                <c:pt idx="1">
                  <c:v>0.24</c:v>
                </c:pt>
                <c:pt idx="2">
                  <c:v>0.88</c:v>
                </c:pt>
                <c:pt idx="3">
                  <c:v>0.27</c:v>
                </c:pt>
                <c:pt idx="4">
                  <c:v>0.43</c:v>
                </c:pt>
              </c:numCache>
            </c:numRef>
          </c:val>
          <c:extLst>
            <c:ext xmlns:c16="http://schemas.microsoft.com/office/drawing/2014/chart" uri="{C3380CC4-5D6E-409C-BE32-E72D297353CC}">
              <c16:uniqueId val="{00000000-C36E-44D0-A3D5-0CD5DCE7B80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C36E-44D0-A3D5-0CD5DCE7B80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41.94</c:v>
                </c:pt>
                <c:pt idx="1">
                  <c:v>41.78</c:v>
                </c:pt>
                <c:pt idx="2">
                  <c:v>41.52</c:v>
                </c:pt>
                <c:pt idx="3">
                  <c:v>41.8</c:v>
                </c:pt>
                <c:pt idx="4">
                  <c:v>41.24</c:v>
                </c:pt>
              </c:numCache>
            </c:numRef>
          </c:val>
          <c:extLst>
            <c:ext xmlns:c16="http://schemas.microsoft.com/office/drawing/2014/chart" uri="{C3380CC4-5D6E-409C-BE32-E72D297353CC}">
              <c16:uniqueId val="{00000000-84A9-4F24-B8FA-D0123C70F0F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84A9-4F24-B8FA-D0123C70F0F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87.25</c:v>
                </c:pt>
                <c:pt idx="1">
                  <c:v>86.62</c:v>
                </c:pt>
                <c:pt idx="2">
                  <c:v>85.98</c:v>
                </c:pt>
                <c:pt idx="3">
                  <c:v>84.42</c:v>
                </c:pt>
                <c:pt idx="4">
                  <c:v>83.87</c:v>
                </c:pt>
              </c:numCache>
            </c:numRef>
          </c:val>
          <c:extLst>
            <c:ext xmlns:c16="http://schemas.microsoft.com/office/drawing/2014/chart" uri="{C3380CC4-5D6E-409C-BE32-E72D297353CC}">
              <c16:uniqueId val="{00000000-8FD6-484B-9009-B827D6A0C41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8FD6-484B-9009-B827D6A0C41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115.33</c:v>
                </c:pt>
                <c:pt idx="1">
                  <c:v>111.65</c:v>
                </c:pt>
                <c:pt idx="2">
                  <c:v>115.01</c:v>
                </c:pt>
                <c:pt idx="3">
                  <c:v>111.12</c:v>
                </c:pt>
                <c:pt idx="4">
                  <c:v>110.18</c:v>
                </c:pt>
              </c:numCache>
            </c:numRef>
          </c:val>
          <c:extLst>
            <c:ext xmlns:c16="http://schemas.microsoft.com/office/drawing/2014/chart" uri="{C3380CC4-5D6E-409C-BE32-E72D297353CC}">
              <c16:uniqueId val="{00000000-09A9-4BEE-B979-E8942A0F35B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09A9-4BEE-B979-E8942A0F35B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60.95</c:v>
                </c:pt>
                <c:pt idx="1">
                  <c:v>62.16</c:v>
                </c:pt>
                <c:pt idx="2">
                  <c:v>62.76</c:v>
                </c:pt>
                <c:pt idx="3">
                  <c:v>63.71</c:v>
                </c:pt>
                <c:pt idx="4">
                  <c:v>64.2</c:v>
                </c:pt>
              </c:numCache>
            </c:numRef>
          </c:val>
          <c:extLst>
            <c:ext xmlns:c16="http://schemas.microsoft.com/office/drawing/2014/chart" uri="{C3380CC4-5D6E-409C-BE32-E72D297353CC}">
              <c16:uniqueId val="{00000000-7528-4205-9E85-D2139EF5ECF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7528-4205-9E85-D2139EF5ECF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20.95</c:v>
                </c:pt>
                <c:pt idx="1">
                  <c:v>22.22</c:v>
                </c:pt>
                <c:pt idx="2">
                  <c:v>23.44</c:v>
                </c:pt>
                <c:pt idx="3">
                  <c:v>24.15</c:v>
                </c:pt>
                <c:pt idx="4">
                  <c:v>24.91</c:v>
                </c:pt>
              </c:numCache>
            </c:numRef>
          </c:val>
          <c:extLst>
            <c:ext xmlns:c16="http://schemas.microsoft.com/office/drawing/2014/chart" uri="{C3380CC4-5D6E-409C-BE32-E72D297353CC}">
              <c16:uniqueId val="{00000000-A9F1-4C90-9F18-22AE0607C40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A9F1-4C90-9F18-22AE0607C40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2A-496C-8E0D-0880C85E3B8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782A-496C-8E0D-0880C85E3B8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628.52</c:v>
                </c:pt>
                <c:pt idx="1">
                  <c:v>619.24</c:v>
                </c:pt>
                <c:pt idx="2">
                  <c:v>656.79</c:v>
                </c:pt>
                <c:pt idx="3">
                  <c:v>598.57000000000005</c:v>
                </c:pt>
                <c:pt idx="4">
                  <c:v>583.32000000000005</c:v>
                </c:pt>
              </c:numCache>
            </c:numRef>
          </c:val>
          <c:extLst>
            <c:ext xmlns:c16="http://schemas.microsoft.com/office/drawing/2014/chart" uri="{C3380CC4-5D6E-409C-BE32-E72D297353CC}">
              <c16:uniqueId val="{00000000-DCA6-4500-BF44-F1E9C8D5CFE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DCA6-4500-BF44-F1E9C8D5CFE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147.22999999999999</c:v>
                </c:pt>
                <c:pt idx="1">
                  <c:v>134.38</c:v>
                </c:pt>
                <c:pt idx="2">
                  <c:v>115.93</c:v>
                </c:pt>
                <c:pt idx="3">
                  <c:v>99.35</c:v>
                </c:pt>
                <c:pt idx="4">
                  <c:v>88.13</c:v>
                </c:pt>
              </c:numCache>
            </c:numRef>
          </c:val>
          <c:extLst>
            <c:ext xmlns:c16="http://schemas.microsoft.com/office/drawing/2014/chart" uri="{C3380CC4-5D6E-409C-BE32-E72D297353CC}">
              <c16:uniqueId val="{00000000-DC08-41E8-AA47-4739538E87C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DC08-41E8-AA47-4739538E87C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109.07</c:v>
                </c:pt>
                <c:pt idx="1">
                  <c:v>105.78</c:v>
                </c:pt>
                <c:pt idx="2">
                  <c:v>109.38</c:v>
                </c:pt>
                <c:pt idx="3">
                  <c:v>105.77</c:v>
                </c:pt>
                <c:pt idx="4">
                  <c:v>104.81</c:v>
                </c:pt>
              </c:numCache>
            </c:numRef>
          </c:val>
          <c:extLst>
            <c:ext xmlns:c16="http://schemas.microsoft.com/office/drawing/2014/chart" uri="{C3380CC4-5D6E-409C-BE32-E72D297353CC}">
              <c16:uniqueId val="{00000000-FF01-4635-BE0C-28212973AED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FF01-4635-BE0C-28212973AED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190.63</c:v>
                </c:pt>
                <c:pt idx="1">
                  <c:v>192.78</c:v>
                </c:pt>
                <c:pt idx="2">
                  <c:v>190.49</c:v>
                </c:pt>
                <c:pt idx="3">
                  <c:v>197.65</c:v>
                </c:pt>
                <c:pt idx="4">
                  <c:v>199.87</c:v>
                </c:pt>
              </c:numCache>
            </c:numRef>
          </c:val>
          <c:extLst>
            <c:ext xmlns:c16="http://schemas.microsoft.com/office/drawing/2014/chart" uri="{C3380CC4-5D6E-409C-BE32-E72D297353CC}">
              <c16:uniqueId val="{00000000-7D55-4845-A7C1-217BC253D92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7D55-4845-A7C1-217BC253D92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山形県　鶴岡市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非設置</v>
      </c>
      <c r="AE8" s="43"/>
      <c r="AF8" s="43"/>
      <c r="AG8" s="43"/>
      <c r="AH8" s="43"/>
      <c r="AI8" s="43"/>
      <c r="AJ8" s="43"/>
      <c r="AK8" s="2"/>
      <c r="AL8" s="44">
        <f>データ!$R$6</f>
        <v>118692</v>
      </c>
      <c r="AM8" s="44"/>
      <c r="AN8" s="44"/>
      <c r="AO8" s="44"/>
      <c r="AP8" s="44"/>
      <c r="AQ8" s="44"/>
      <c r="AR8" s="44"/>
      <c r="AS8" s="44"/>
      <c r="AT8" s="45">
        <f>データ!$S$6</f>
        <v>1311.51</v>
      </c>
      <c r="AU8" s="46"/>
      <c r="AV8" s="46"/>
      <c r="AW8" s="46"/>
      <c r="AX8" s="46"/>
      <c r="AY8" s="46"/>
      <c r="AZ8" s="46"/>
      <c r="BA8" s="46"/>
      <c r="BB8" s="47">
        <f>データ!$T$6</f>
        <v>90.5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86.36</v>
      </c>
      <c r="J10" s="46"/>
      <c r="K10" s="46"/>
      <c r="L10" s="46"/>
      <c r="M10" s="46"/>
      <c r="N10" s="46"/>
      <c r="O10" s="80"/>
      <c r="P10" s="47">
        <f>データ!$P$6</f>
        <v>99.56</v>
      </c>
      <c r="Q10" s="47"/>
      <c r="R10" s="47"/>
      <c r="S10" s="47"/>
      <c r="T10" s="47"/>
      <c r="U10" s="47"/>
      <c r="V10" s="47"/>
      <c r="W10" s="44">
        <f>データ!$Q$6</f>
        <v>3894</v>
      </c>
      <c r="X10" s="44"/>
      <c r="Y10" s="44"/>
      <c r="Z10" s="44"/>
      <c r="AA10" s="44"/>
      <c r="AB10" s="44"/>
      <c r="AC10" s="44"/>
      <c r="AD10" s="2"/>
      <c r="AE10" s="2"/>
      <c r="AF10" s="2"/>
      <c r="AG10" s="2"/>
      <c r="AH10" s="2"/>
      <c r="AI10" s="2"/>
      <c r="AJ10" s="2"/>
      <c r="AK10" s="2"/>
      <c r="AL10" s="44">
        <f>データ!$U$6</f>
        <v>124318</v>
      </c>
      <c r="AM10" s="44"/>
      <c r="AN10" s="44"/>
      <c r="AO10" s="44"/>
      <c r="AP10" s="44"/>
      <c r="AQ10" s="44"/>
      <c r="AR10" s="44"/>
      <c r="AS10" s="44"/>
      <c r="AT10" s="45">
        <f>データ!$V$6</f>
        <v>427</v>
      </c>
      <c r="AU10" s="46"/>
      <c r="AV10" s="46"/>
      <c r="AW10" s="46"/>
      <c r="AX10" s="46"/>
      <c r="AY10" s="46"/>
      <c r="AZ10" s="46"/>
      <c r="BA10" s="46"/>
      <c r="BB10" s="47">
        <f>データ!$W$6</f>
        <v>291.14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109</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110</v>
      </c>
      <c r="BM47" s="82"/>
      <c r="BN47" s="82"/>
      <c r="BO47" s="82"/>
      <c r="BP47" s="82"/>
      <c r="BQ47" s="82"/>
      <c r="BR47" s="82"/>
      <c r="BS47" s="82"/>
      <c r="BT47" s="82"/>
      <c r="BU47" s="82"/>
      <c r="BV47" s="82"/>
      <c r="BW47" s="82"/>
      <c r="BX47" s="82"/>
      <c r="BY47" s="82"/>
      <c r="BZ47" s="8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OKlnKLoPMvow0l9yFUyBK+NqWZ/nONBH3pLPZ+Ky32+1J3HUfV5DWxszZ8WMBDBht+qYvMTQTqcYNlYtR70vQw==" saltValue="NdKfYiIPlAXugj5X8mHF9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62031</v>
      </c>
      <c r="D6" s="20">
        <f t="shared" si="3"/>
        <v>46</v>
      </c>
      <c r="E6" s="20">
        <f t="shared" si="3"/>
        <v>1</v>
      </c>
      <c r="F6" s="20">
        <f t="shared" si="3"/>
        <v>0</v>
      </c>
      <c r="G6" s="20">
        <f t="shared" si="3"/>
        <v>1</v>
      </c>
      <c r="H6" s="20" t="str">
        <f t="shared" si="3"/>
        <v>山形県　鶴岡市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86.36</v>
      </c>
      <c r="P6" s="21">
        <f t="shared" si="3"/>
        <v>99.56</v>
      </c>
      <c r="Q6" s="21">
        <f t="shared" si="3"/>
        <v>3894</v>
      </c>
      <c r="R6" s="21">
        <f t="shared" si="3"/>
        <v>118692</v>
      </c>
      <c r="S6" s="21">
        <f t="shared" si="3"/>
        <v>1311.51</v>
      </c>
      <c r="T6" s="21">
        <f t="shared" si="3"/>
        <v>90.5</v>
      </c>
      <c r="U6" s="21">
        <f t="shared" si="3"/>
        <v>124318</v>
      </c>
      <c r="V6" s="21">
        <f t="shared" si="3"/>
        <v>427</v>
      </c>
      <c r="W6" s="21">
        <f t="shared" si="3"/>
        <v>291.14</v>
      </c>
      <c r="X6" s="22">
        <f>IF(X7="",NA(),X7)</f>
        <v>115.33</v>
      </c>
      <c r="Y6" s="22">
        <f t="shared" ref="Y6:AG6" si="4">IF(Y7="",NA(),Y7)</f>
        <v>111.65</v>
      </c>
      <c r="Z6" s="22">
        <f t="shared" si="4"/>
        <v>115.01</v>
      </c>
      <c r="AA6" s="22">
        <f t="shared" si="4"/>
        <v>111.12</v>
      </c>
      <c r="AB6" s="22">
        <f t="shared" si="4"/>
        <v>110.18</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628.52</v>
      </c>
      <c r="AU6" s="22">
        <f t="shared" ref="AU6:BC6" si="6">IF(AU7="",NA(),AU7)</f>
        <v>619.24</v>
      </c>
      <c r="AV6" s="22">
        <f t="shared" si="6"/>
        <v>656.79</v>
      </c>
      <c r="AW6" s="22">
        <f t="shared" si="6"/>
        <v>598.57000000000005</v>
      </c>
      <c r="AX6" s="22">
        <f t="shared" si="6"/>
        <v>583.32000000000005</v>
      </c>
      <c r="AY6" s="22">
        <f t="shared" si="6"/>
        <v>358.91</v>
      </c>
      <c r="AZ6" s="22">
        <f t="shared" si="6"/>
        <v>360.96</v>
      </c>
      <c r="BA6" s="22">
        <f t="shared" si="6"/>
        <v>351.29</v>
      </c>
      <c r="BB6" s="22">
        <f t="shared" si="6"/>
        <v>364.24</v>
      </c>
      <c r="BC6" s="22">
        <f t="shared" si="6"/>
        <v>369.82</v>
      </c>
      <c r="BD6" s="21" t="str">
        <f>IF(BD7="","",IF(BD7="-","【-】","【"&amp;SUBSTITUTE(TEXT(BD7,"#,##0.00"),"-","△")&amp;"】"))</f>
        <v>【243.36】</v>
      </c>
      <c r="BE6" s="22">
        <f>IF(BE7="",NA(),BE7)</f>
        <v>147.22999999999999</v>
      </c>
      <c r="BF6" s="22">
        <f t="shared" ref="BF6:BN6" si="7">IF(BF7="",NA(),BF7)</f>
        <v>134.38</v>
      </c>
      <c r="BG6" s="22">
        <f t="shared" si="7"/>
        <v>115.93</v>
      </c>
      <c r="BH6" s="22">
        <f t="shared" si="7"/>
        <v>99.35</v>
      </c>
      <c r="BI6" s="22">
        <f t="shared" si="7"/>
        <v>88.13</v>
      </c>
      <c r="BJ6" s="22">
        <f t="shared" si="7"/>
        <v>247.27</v>
      </c>
      <c r="BK6" s="22">
        <f t="shared" si="7"/>
        <v>239.18</v>
      </c>
      <c r="BL6" s="22">
        <f t="shared" si="7"/>
        <v>236.29</v>
      </c>
      <c r="BM6" s="22">
        <f t="shared" si="7"/>
        <v>238.77</v>
      </c>
      <c r="BN6" s="22">
        <f t="shared" si="7"/>
        <v>218.57</v>
      </c>
      <c r="BO6" s="21" t="str">
        <f>IF(BO7="","",IF(BO7="-","【-】","【"&amp;SUBSTITUTE(TEXT(BO7,"#,##0.00"),"-","△")&amp;"】"))</f>
        <v>【265.93】</v>
      </c>
      <c r="BP6" s="22">
        <f>IF(BP7="",NA(),BP7)</f>
        <v>109.07</v>
      </c>
      <c r="BQ6" s="22">
        <f t="shared" ref="BQ6:BY6" si="8">IF(BQ7="",NA(),BQ7)</f>
        <v>105.78</v>
      </c>
      <c r="BR6" s="22">
        <f t="shared" si="8"/>
        <v>109.38</v>
      </c>
      <c r="BS6" s="22">
        <f t="shared" si="8"/>
        <v>105.77</v>
      </c>
      <c r="BT6" s="22">
        <f t="shared" si="8"/>
        <v>104.81</v>
      </c>
      <c r="BU6" s="22">
        <f t="shared" si="8"/>
        <v>105.34</v>
      </c>
      <c r="BV6" s="22">
        <f t="shared" si="8"/>
        <v>101.89</v>
      </c>
      <c r="BW6" s="22">
        <f t="shared" si="8"/>
        <v>104.33</v>
      </c>
      <c r="BX6" s="22">
        <f t="shared" si="8"/>
        <v>98.85</v>
      </c>
      <c r="BY6" s="22">
        <f t="shared" si="8"/>
        <v>101.78</v>
      </c>
      <c r="BZ6" s="21" t="str">
        <f>IF(BZ7="","",IF(BZ7="-","【-】","【"&amp;SUBSTITUTE(TEXT(BZ7,"#,##0.00"),"-","△")&amp;"】"))</f>
        <v>【97.82】</v>
      </c>
      <c r="CA6" s="22">
        <f>IF(CA7="",NA(),CA7)</f>
        <v>190.63</v>
      </c>
      <c r="CB6" s="22">
        <f t="shared" ref="CB6:CJ6" si="9">IF(CB7="",NA(),CB7)</f>
        <v>192.78</v>
      </c>
      <c r="CC6" s="22">
        <f t="shared" si="9"/>
        <v>190.49</v>
      </c>
      <c r="CD6" s="22">
        <f t="shared" si="9"/>
        <v>197.65</v>
      </c>
      <c r="CE6" s="22">
        <f t="shared" si="9"/>
        <v>199.87</v>
      </c>
      <c r="CF6" s="22">
        <f t="shared" si="9"/>
        <v>159.6</v>
      </c>
      <c r="CG6" s="22">
        <f t="shared" si="9"/>
        <v>156.32</v>
      </c>
      <c r="CH6" s="22">
        <f t="shared" si="9"/>
        <v>157.4</v>
      </c>
      <c r="CI6" s="22">
        <f t="shared" si="9"/>
        <v>162.61000000000001</v>
      </c>
      <c r="CJ6" s="22">
        <f t="shared" si="9"/>
        <v>163.94</v>
      </c>
      <c r="CK6" s="21" t="str">
        <f>IF(CK7="","",IF(CK7="-","【-】","【"&amp;SUBSTITUTE(TEXT(CK7,"#,##0.00"),"-","△")&amp;"】"))</f>
        <v>【177.56】</v>
      </c>
      <c r="CL6" s="22">
        <f>IF(CL7="",NA(),CL7)</f>
        <v>41.94</v>
      </c>
      <c r="CM6" s="22">
        <f t="shared" ref="CM6:CU6" si="10">IF(CM7="",NA(),CM7)</f>
        <v>41.78</v>
      </c>
      <c r="CN6" s="22">
        <f t="shared" si="10"/>
        <v>41.52</v>
      </c>
      <c r="CO6" s="22">
        <f t="shared" si="10"/>
        <v>41.8</v>
      </c>
      <c r="CP6" s="22">
        <f t="shared" si="10"/>
        <v>41.24</v>
      </c>
      <c r="CQ6" s="22">
        <f t="shared" si="10"/>
        <v>62.05</v>
      </c>
      <c r="CR6" s="22">
        <f t="shared" si="10"/>
        <v>63.23</v>
      </c>
      <c r="CS6" s="22">
        <f t="shared" si="10"/>
        <v>62.59</v>
      </c>
      <c r="CT6" s="22">
        <f t="shared" si="10"/>
        <v>61.81</v>
      </c>
      <c r="CU6" s="22">
        <f t="shared" si="10"/>
        <v>62.35</v>
      </c>
      <c r="CV6" s="21" t="str">
        <f>IF(CV7="","",IF(CV7="-","【-】","【"&amp;SUBSTITUTE(TEXT(CV7,"#,##0.00"),"-","△")&amp;"】"))</f>
        <v>【59.81】</v>
      </c>
      <c r="CW6" s="22">
        <f>IF(CW7="",NA(),CW7)</f>
        <v>87.25</v>
      </c>
      <c r="CX6" s="22">
        <f t="shared" ref="CX6:DF6" si="11">IF(CX7="",NA(),CX7)</f>
        <v>86.62</v>
      </c>
      <c r="CY6" s="22">
        <f t="shared" si="11"/>
        <v>85.98</v>
      </c>
      <c r="CZ6" s="22">
        <f t="shared" si="11"/>
        <v>84.42</v>
      </c>
      <c r="DA6" s="22">
        <f t="shared" si="11"/>
        <v>83.87</v>
      </c>
      <c r="DB6" s="22">
        <f t="shared" si="11"/>
        <v>89.11</v>
      </c>
      <c r="DC6" s="22">
        <f t="shared" si="11"/>
        <v>89.35</v>
      </c>
      <c r="DD6" s="22">
        <f t="shared" si="11"/>
        <v>89.7</v>
      </c>
      <c r="DE6" s="22">
        <f t="shared" si="11"/>
        <v>89.24</v>
      </c>
      <c r="DF6" s="22">
        <f t="shared" si="11"/>
        <v>88.71</v>
      </c>
      <c r="DG6" s="21" t="str">
        <f>IF(DG7="","",IF(DG7="-","【-】","【"&amp;SUBSTITUTE(TEXT(DG7,"#,##0.00"),"-","△")&amp;"】"))</f>
        <v>【89.42】</v>
      </c>
      <c r="DH6" s="22">
        <f>IF(DH7="",NA(),DH7)</f>
        <v>60.95</v>
      </c>
      <c r="DI6" s="22">
        <f t="shared" ref="DI6:DQ6" si="12">IF(DI7="",NA(),DI7)</f>
        <v>62.16</v>
      </c>
      <c r="DJ6" s="22">
        <f t="shared" si="12"/>
        <v>62.76</v>
      </c>
      <c r="DK6" s="22">
        <f t="shared" si="12"/>
        <v>63.71</v>
      </c>
      <c r="DL6" s="22">
        <f t="shared" si="12"/>
        <v>64.2</v>
      </c>
      <c r="DM6" s="22">
        <f t="shared" si="12"/>
        <v>48.69</v>
      </c>
      <c r="DN6" s="22">
        <f t="shared" si="12"/>
        <v>49.62</v>
      </c>
      <c r="DO6" s="22">
        <f t="shared" si="12"/>
        <v>50.5</v>
      </c>
      <c r="DP6" s="22">
        <f t="shared" si="12"/>
        <v>51.28</v>
      </c>
      <c r="DQ6" s="22">
        <f t="shared" si="12"/>
        <v>51.95</v>
      </c>
      <c r="DR6" s="21" t="str">
        <f>IF(DR7="","",IF(DR7="-","【-】","【"&amp;SUBSTITUTE(TEXT(DR7,"#,##0.00"),"-","△")&amp;"】"))</f>
        <v>【52.02】</v>
      </c>
      <c r="DS6" s="22">
        <f>IF(DS7="",NA(),DS7)</f>
        <v>20.95</v>
      </c>
      <c r="DT6" s="22">
        <f t="shared" ref="DT6:EB6" si="13">IF(DT7="",NA(),DT7)</f>
        <v>22.22</v>
      </c>
      <c r="DU6" s="22">
        <f t="shared" si="13"/>
        <v>23.44</v>
      </c>
      <c r="DV6" s="22">
        <f t="shared" si="13"/>
        <v>24.15</v>
      </c>
      <c r="DW6" s="22">
        <f t="shared" si="13"/>
        <v>24.91</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0.35</v>
      </c>
      <c r="EE6" s="22">
        <f t="shared" ref="EE6:EM6" si="14">IF(EE7="",NA(),EE7)</f>
        <v>0.24</v>
      </c>
      <c r="EF6" s="22">
        <f t="shared" si="14"/>
        <v>0.88</v>
      </c>
      <c r="EG6" s="22">
        <f t="shared" si="14"/>
        <v>0.27</v>
      </c>
      <c r="EH6" s="22">
        <f t="shared" si="14"/>
        <v>0.43</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62031</v>
      </c>
      <c r="D7" s="24">
        <v>46</v>
      </c>
      <c r="E7" s="24">
        <v>1</v>
      </c>
      <c r="F7" s="24">
        <v>0</v>
      </c>
      <c r="G7" s="24">
        <v>1</v>
      </c>
      <c r="H7" s="24" t="s">
        <v>93</v>
      </c>
      <c r="I7" s="24" t="s">
        <v>94</v>
      </c>
      <c r="J7" s="24" t="s">
        <v>95</v>
      </c>
      <c r="K7" s="24" t="s">
        <v>96</v>
      </c>
      <c r="L7" s="24" t="s">
        <v>97</v>
      </c>
      <c r="M7" s="24" t="s">
        <v>98</v>
      </c>
      <c r="N7" s="25" t="s">
        <v>99</v>
      </c>
      <c r="O7" s="25">
        <v>86.36</v>
      </c>
      <c r="P7" s="25">
        <v>99.56</v>
      </c>
      <c r="Q7" s="25">
        <v>3894</v>
      </c>
      <c r="R7" s="25">
        <v>118692</v>
      </c>
      <c r="S7" s="25">
        <v>1311.51</v>
      </c>
      <c r="T7" s="25">
        <v>90.5</v>
      </c>
      <c r="U7" s="25">
        <v>124318</v>
      </c>
      <c r="V7" s="25">
        <v>427</v>
      </c>
      <c r="W7" s="25">
        <v>291.14</v>
      </c>
      <c r="X7" s="25">
        <v>115.33</v>
      </c>
      <c r="Y7" s="25">
        <v>111.65</v>
      </c>
      <c r="Z7" s="25">
        <v>115.01</v>
      </c>
      <c r="AA7" s="25">
        <v>111.12</v>
      </c>
      <c r="AB7" s="25">
        <v>110.18</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628.52</v>
      </c>
      <c r="AU7" s="25">
        <v>619.24</v>
      </c>
      <c r="AV7" s="25">
        <v>656.79</v>
      </c>
      <c r="AW7" s="25">
        <v>598.57000000000005</v>
      </c>
      <c r="AX7" s="25">
        <v>583.32000000000005</v>
      </c>
      <c r="AY7" s="25">
        <v>358.91</v>
      </c>
      <c r="AZ7" s="25">
        <v>360.96</v>
      </c>
      <c r="BA7" s="25">
        <v>351.29</v>
      </c>
      <c r="BB7" s="25">
        <v>364.24</v>
      </c>
      <c r="BC7" s="25">
        <v>369.82</v>
      </c>
      <c r="BD7" s="25">
        <v>243.36</v>
      </c>
      <c r="BE7" s="25">
        <v>147.22999999999999</v>
      </c>
      <c r="BF7" s="25">
        <v>134.38</v>
      </c>
      <c r="BG7" s="25">
        <v>115.93</v>
      </c>
      <c r="BH7" s="25">
        <v>99.35</v>
      </c>
      <c r="BI7" s="25">
        <v>88.13</v>
      </c>
      <c r="BJ7" s="25">
        <v>247.27</v>
      </c>
      <c r="BK7" s="25">
        <v>239.18</v>
      </c>
      <c r="BL7" s="25">
        <v>236.29</v>
      </c>
      <c r="BM7" s="25">
        <v>238.77</v>
      </c>
      <c r="BN7" s="25">
        <v>218.57</v>
      </c>
      <c r="BO7" s="25">
        <v>265.93</v>
      </c>
      <c r="BP7" s="25">
        <v>109.07</v>
      </c>
      <c r="BQ7" s="25">
        <v>105.78</v>
      </c>
      <c r="BR7" s="25">
        <v>109.38</v>
      </c>
      <c r="BS7" s="25">
        <v>105.77</v>
      </c>
      <c r="BT7" s="25">
        <v>104.81</v>
      </c>
      <c r="BU7" s="25">
        <v>105.34</v>
      </c>
      <c r="BV7" s="25">
        <v>101.89</v>
      </c>
      <c r="BW7" s="25">
        <v>104.33</v>
      </c>
      <c r="BX7" s="25">
        <v>98.85</v>
      </c>
      <c r="BY7" s="25">
        <v>101.78</v>
      </c>
      <c r="BZ7" s="25">
        <v>97.82</v>
      </c>
      <c r="CA7" s="25">
        <v>190.63</v>
      </c>
      <c r="CB7" s="25">
        <v>192.78</v>
      </c>
      <c r="CC7" s="25">
        <v>190.49</v>
      </c>
      <c r="CD7" s="25">
        <v>197.65</v>
      </c>
      <c r="CE7" s="25">
        <v>199.87</v>
      </c>
      <c r="CF7" s="25">
        <v>159.6</v>
      </c>
      <c r="CG7" s="25">
        <v>156.32</v>
      </c>
      <c r="CH7" s="25">
        <v>157.4</v>
      </c>
      <c r="CI7" s="25">
        <v>162.61000000000001</v>
      </c>
      <c r="CJ7" s="25">
        <v>163.94</v>
      </c>
      <c r="CK7" s="25">
        <v>177.56</v>
      </c>
      <c r="CL7" s="25">
        <v>41.94</v>
      </c>
      <c r="CM7" s="25">
        <v>41.78</v>
      </c>
      <c r="CN7" s="25">
        <v>41.52</v>
      </c>
      <c r="CO7" s="25">
        <v>41.8</v>
      </c>
      <c r="CP7" s="25">
        <v>41.24</v>
      </c>
      <c r="CQ7" s="25">
        <v>62.05</v>
      </c>
      <c r="CR7" s="25">
        <v>63.23</v>
      </c>
      <c r="CS7" s="25">
        <v>62.59</v>
      </c>
      <c r="CT7" s="25">
        <v>61.81</v>
      </c>
      <c r="CU7" s="25">
        <v>62.35</v>
      </c>
      <c r="CV7" s="25">
        <v>59.81</v>
      </c>
      <c r="CW7" s="25">
        <v>87.25</v>
      </c>
      <c r="CX7" s="25">
        <v>86.62</v>
      </c>
      <c r="CY7" s="25">
        <v>85.98</v>
      </c>
      <c r="CZ7" s="25">
        <v>84.42</v>
      </c>
      <c r="DA7" s="25">
        <v>83.87</v>
      </c>
      <c r="DB7" s="25">
        <v>89.11</v>
      </c>
      <c r="DC7" s="25">
        <v>89.35</v>
      </c>
      <c r="DD7" s="25">
        <v>89.7</v>
      </c>
      <c r="DE7" s="25">
        <v>89.24</v>
      </c>
      <c r="DF7" s="25">
        <v>88.71</v>
      </c>
      <c r="DG7" s="25">
        <v>89.42</v>
      </c>
      <c r="DH7" s="25">
        <v>60.95</v>
      </c>
      <c r="DI7" s="25">
        <v>62.16</v>
      </c>
      <c r="DJ7" s="25">
        <v>62.76</v>
      </c>
      <c r="DK7" s="25">
        <v>63.71</v>
      </c>
      <c r="DL7" s="25">
        <v>64.2</v>
      </c>
      <c r="DM7" s="25">
        <v>48.69</v>
      </c>
      <c r="DN7" s="25">
        <v>49.62</v>
      </c>
      <c r="DO7" s="25">
        <v>50.5</v>
      </c>
      <c r="DP7" s="25">
        <v>51.28</v>
      </c>
      <c r="DQ7" s="25">
        <v>51.95</v>
      </c>
      <c r="DR7" s="25">
        <v>52.02</v>
      </c>
      <c r="DS7" s="25">
        <v>20.95</v>
      </c>
      <c r="DT7" s="25">
        <v>22.22</v>
      </c>
      <c r="DU7" s="25">
        <v>23.44</v>
      </c>
      <c r="DV7" s="25">
        <v>24.15</v>
      </c>
      <c r="DW7" s="25">
        <v>24.91</v>
      </c>
      <c r="DX7" s="25">
        <v>18.260000000000002</v>
      </c>
      <c r="DY7" s="25">
        <v>19.510000000000002</v>
      </c>
      <c r="DZ7" s="25">
        <v>21.19</v>
      </c>
      <c r="EA7" s="25">
        <v>22.64</v>
      </c>
      <c r="EB7" s="25">
        <v>24.49</v>
      </c>
      <c r="EC7" s="25">
        <v>25.37</v>
      </c>
      <c r="ED7" s="25">
        <v>0.35</v>
      </c>
      <c r="EE7" s="25">
        <v>0.24</v>
      </c>
      <c r="EF7" s="25">
        <v>0.88</v>
      </c>
      <c r="EG7" s="25">
        <v>0.27</v>
      </c>
      <c r="EH7" s="25">
        <v>0.43</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P83070</cp:lastModifiedBy>
  <dcterms:created xsi:type="dcterms:W3CDTF">2025-01-24T06:44:58Z</dcterms:created>
  <dcterms:modified xsi:type="dcterms:W3CDTF">2025-03-11T00:52:19Z</dcterms:modified>
  <cp:category/>
</cp:coreProperties>
</file>