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10.13.151.226\share\共有フォルダ\02_経営企画担当\01_鶴岡営業所\○経営比較分析表\水道\R7年度経営比較分析表(上水)\03_起案・回答\"/>
    </mc:Choice>
  </mc:AlternateContent>
  <xr:revisionPtr revIDLastSave="0" documentId="13_ncr:1_{5EB81F56-15C2-4A3B-B417-6C88DEF7E153}" xr6:coauthVersionLast="36" xr6:coauthVersionMax="36" xr10:uidLastSave="{00000000-0000-0000-0000-000000000000}"/>
  <workbookProtection workbookAlgorithmName="SHA-512" workbookHashValue="E0wK8DTF+bbm385kfjIrMlfSvmh+q/yky/Lv+hCHtdeJt1F7F5HoRl7uD7M6FjzA6QqZjDExpG35tb5/BpNs4Q==" workbookSaltValue="q+AKLf+stCDjAE8KZ1QkTw==" workbookSpinCount="100000" lockStructure="1"/>
  <bookViews>
    <workbookView xWindow="0" yWindow="0" windowWidth="24720" windowHeight="1222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W10" i="4" s="1"/>
  <c r="P6" i="5"/>
  <c r="O6" i="5"/>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F85" i="4"/>
  <c r="BB10" i="4"/>
  <c r="AT10" i="4"/>
  <c r="AL10" i="4"/>
  <c r="P10" i="4"/>
  <c r="I10" i="4"/>
  <c r="B10" i="4"/>
  <c r="AT8" i="4"/>
  <c r="AD8" i="4"/>
  <c r="P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<sst xmlns="http://schemas.openxmlformats.org/spreadsheetml/2006/main" count="228" uniqueCount="113">
  <si>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</si>
  <si>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</si>
  <si>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</si>
  <si>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</si>
  <si>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</si>
  <si>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</si>
  <si>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</si>
  <si>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</si>
  <si>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</si>
  <si>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</si>
  <si>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</si>
  <si>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</si>
  <si>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</si>
  <si>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</si>
  <si>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</si>
  <si>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</si>
  <si>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</si>
  <si>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</si>
  <si>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</si>
  <si>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</si>
  <si>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</si>
  <si>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</si>
  <si>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</si>
  <si>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</si>
  <si>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</si>
  <si>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</si>
  <si>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</si>
  <si>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</si>
  <si>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</si>
  <si>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</si>
  <si>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</si>
  <si>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</si>
  <si>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</si>
  <si>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</si>
  <si>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</si>
  <si>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</si>
  <si>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</si>
  <si>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</si>
  <si>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</si>
  <si>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</si>
  <si>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</si>
  <si>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</si>
  <si>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</si>
  <si>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</si>
  <si>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</si>
  <si>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</si>
  <si>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</si>
  <si>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</si>
  <si>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</si>
  <si>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</si>
  <si>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</si>
  <si>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</si>
  <si>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</si>
  <si>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</si>
  <si>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</si>
  <si>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</si>
  <si>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</si>
  <si>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</si>
  <si>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</si>
  <si>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</si>
  <si>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</si>
  <si>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</si>
  <si>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</si>
  <si>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</si>
  <si>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</si>
  <si>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</si>
  <si>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</si>
  <si>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</si>
  <si>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</si>
  <si>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</si>
  <si>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</si>
  <si>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</si>
  <si>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</si>
  <si>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</si>
  <si>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</si>
  <si>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</si>
  <si>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</si>
  <si>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</si>
  <si>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</si>
  <si>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</si>
  <si>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</si>
  <si>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</si>
  <si>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</si>
  <si>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</si>
  <si>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</si>
  <si>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</si>
  <si>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</si>
  <si>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</si>
  <si>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</si>
  <si>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</si>
  <si>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</si>
  <si>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</si>
  <si>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</si>
  <si>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鶴岡市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</si>
  <si>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</si>
  <si>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</si>
  <si>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</si>
  <si>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</si>
  <si>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</si>
  <si>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</si>
  <si>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</si>
  <si>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</si>
  <si>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</si>
  <si>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</si>
  <si>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</si>
  <si>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</si>
  <si>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</si>
  <si>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</si>
  <si>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</si>
  <si>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</si>
  <si>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11"/>
        <rFont val="ＭＳ ゴシック"/>
        <family val="3"/>
        <charset val="128"/>
      </rPr>
      <t>①有形固定資産減価償却率は、類似団体平均よりも高い数値となっており、年々上昇傾向にあります。施設の老朽化が進行しているため、必要な施設を見極め、有効で効率的な投資を行っていく必要があります。</t>
    </r>
    <r>
      <rPr>
        <sz val="11"/>
        <color rgb="FFFF0000"/>
        <rFont val="ＭＳ ゴシック"/>
        <family val="3"/>
        <charset val="128"/>
      </rPr>
      <t xml:space="preserve">
</t>
    </r>
    <r>
      <rPr>
        <sz val="11"/>
        <rFont val="ＭＳ ゴシック"/>
        <family val="3"/>
        <charset val="128"/>
      </rPr>
      <t>②管路経年化率は、類似団体平均よりも高い数値となっており、今後はより効率的に管路更新を進める必要があります。</t>
    </r>
    <r>
      <rPr>
        <sz val="11"/>
        <color rgb="FFFF0000"/>
        <rFont val="ＭＳ ゴシック"/>
        <family val="3"/>
        <charset val="128"/>
      </rPr>
      <t xml:space="preserve">
</t>
    </r>
    <r>
      <rPr>
        <sz val="11"/>
        <rFont val="ＭＳ ゴシック"/>
        <family val="3"/>
        <charset val="128"/>
      </rPr>
      <t>③管路更新率は、給水区域面積が広大かつ管路が多岐に広がっているため、類似団体平均より低い数値となっております。令和6年度の管路更新率は前年度を下回ったものの、基幹管路耐震化率や配水池耐震化率は上昇しており、水道事業全体の更新は着実に進捗しております。したがって、今後とも効率的かつ効果的なアセットマネジメントの実践に取り組む必要があります。</t>
    </r>
    <rPh sb="36" eb="38">
      <t>ジョウショウ</t>
    </rPh>
    <rPh sb="218" eb="221">
      <t>ゼンネンド</t>
    </rPh>
    <rPh sb="222" eb="224">
      <t>シタマワ</t>
    </rPh>
    <rPh sb="239" eb="242">
      <t>ハイスイチ</t>
    </rPh>
    <rPh sb="242" eb="246">
      <t>タイシンカリツ</t>
    </rPh>
    <rPh sb="247" eb="249">
      <t>ジョウショウ</t>
    </rPh>
    <rPh sb="264" eb="266">
      <t>チャクジツ</t>
    </rPh>
    <phoneticPr fontId="4"/>
  </si>
  <si>
    <t>　給水人口の減少や節水型機器の普及により、給水収益の大幅な伸びが見込めない中、老朽化した管路や施設の更新需要が増加するため、より一層の経費削減や適正な料金改定により、健全経営を堅持していく必要があります。
　なお、管路や施設の更新にあたっては、給水区域の需要を見極め優先順位や効率性を考慮しながら計画的に行うとともに、施設の統廃合等のダウンサイジングを図り適正な規模に整備していく必要があります。</t>
  </si>
  <si>
    <t>①経常収支比率は、給水収益の減少に伴い経常収益が減少したものの、それ以上に経常費用が減少したため、前年度より上昇しました。健全経営の水準とされる100％を上回っています。
②累積欠損金比率は、0％で累積欠損金は発生していませんが、今後給水収益の伸びが見込めないため、継続して費用節減に努める必要があります。
③流動比率は、企業債償還金が少ないことなどから、類似団体平均値と比較して高い数値となっています。
④企業債残高対給水収益比率は、令和5年度から新たに企業債を借入し、令和6年度は増加しました。今後も老朽管路施設の更新を進めていくため、新規借入による数値の上昇が想定されます。
⑤料金回収率は、有収水量の減少に伴い供給単価が上昇したものの、給水原価の上昇幅が供給単価の上昇幅を上回ったことより、前年度より減少しました。
⑥給水原価は、前年度と比較して経常費用が減少したものの、年間総有収水量の減少幅が経常費用の減少幅を上回ったため、前年度より上昇しました。
⑦施設利用率について、給水区域面積が広大で保有する施設が多いため、配水量に対し施設が過大となっています。今後、給水人口の減少を視野に施設規模の適正化を図る必要があります。
⑧有収率は、近年減少傾向にありましたが、年間総配水量の減少幅が年間総有収水量の減少幅を上回ったことにより、前年度より上昇しました。</t>
    <rPh sb="236" eb="238">
      <t>レイワ</t>
    </rPh>
    <rPh sb="239" eb="241">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</si>
</sst>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0.24</c:v>
                </c:pt>
                <c:pt idx="1">
                  <c:v>0.88</c:v>
                </c:pt>
                <c:pt idx="2">
                  <c:v>0.27</c:v>
                </c:pt>
                <c:pt idx="3">
                  <c:v>0.43</c:v>
                </c:pt>
                <c:pt idx="4">
                  <c:v>0.37</c:v>
                </c:pt>
              </c:numCache>
            </c:numRef>
          </c:val>
          <c:extLst>
            <c:ext xmlns:c16="http://schemas.microsoft.com/office/drawing/2014/chart" uri="{C3380CC4-5D6E-409C-BE32-E72D297353CC}">
              <c16:uniqueId val="{00000000-F0D7-4738-B738-5D2F691AB22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F0D7-4738-B738-5D2F691AB22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41.78</c:v>
                </c:pt>
                <c:pt idx="1">
                  <c:v>41.52</c:v>
                </c:pt>
                <c:pt idx="2">
                  <c:v>41.8</c:v>
                </c:pt>
                <c:pt idx="3">
                  <c:v>41.24</c:v>
                </c:pt>
                <c:pt idx="4">
                  <c:v>40.340000000000003</c:v>
                </c:pt>
              </c:numCache>
            </c:numRef>
          </c:val>
          <c:extLst>
            <c:ext xmlns:c16="http://schemas.microsoft.com/office/drawing/2014/chart" uri="{C3380CC4-5D6E-409C-BE32-E72D297353CC}">
              <c16:uniqueId val="{00000000-C55C-42AF-A8E7-AE627D86E6D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C55C-42AF-A8E7-AE627D86E6D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86.62</c:v>
                </c:pt>
                <c:pt idx="1">
                  <c:v>85.98</c:v>
                </c:pt>
                <c:pt idx="2">
                  <c:v>84.42</c:v>
                </c:pt>
                <c:pt idx="3">
                  <c:v>83.87</c:v>
                </c:pt>
                <c:pt idx="4">
                  <c:v>84.26</c:v>
                </c:pt>
              </c:numCache>
            </c:numRef>
          </c:val>
          <c:extLst>
            <c:ext xmlns:c16="http://schemas.microsoft.com/office/drawing/2014/chart" uri="{C3380CC4-5D6E-409C-BE32-E72D297353CC}">
              <c16:uniqueId val="{00000000-8DDF-4EFC-9D25-14286CFF9B0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8DDF-4EFC-9D25-14286CFF9B0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111.65</c:v>
                </c:pt>
                <c:pt idx="1">
                  <c:v>115.01</c:v>
                </c:pt>
                <c:pt idx="2">
                  <c:v>111.12</c:v>
                </c:pt>
                <c:pt idx="3">
                  <c:v>110.18</c:v>
                </c:pt>
                <c:pt idx="4">
                  <c:v>110.31</c:v>
                </c:pt>
              </c:numCache>
            </c:numRef>
          </c:val>
          <c:extLst>
            <c:ext xmlns:c16="http://schemas.microsoft.com/office/drawing/2014/chart" uri="{C3380CC4-5D6E-409C-BE32-E72D297353CC}">
              <c16:uniqueId val="{00000000-28DD-4D7B-98C1-BF27A717E46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28DD-4D7B-98C1-BF27A717E46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62.16</c:v>
                </c:pt>
                <c:pt idx="1">
                  <c:v>62.76</c:v>
                </c:pt>
                <c:pt idx="2">
                  <c:v>63.71</c:v>
                </c:pt>
                <c:pt idx="3">
                  <c:v>64.2</c:v>
                </c:pt>
                <c:pt idx="4">
                  <c:v>64.260000000000005</c:v>
                </c:pt>
              </c:numCache>
            </c:numRef>
          </c:val>
          <c:extLst>
            <c:ext xmlns:c16="http://schemas.microsoft.com/office/drawing/2014/chart" uri="{C3380CC4-5D6E-409C-BE32-E72D297353CC}">
              <c16:uniqueId val="{00000000-E074-4610-949E-A1E12C1BB72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E074-4610-949E-A1E12C1BB72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22.22</c:v>
                </c:pt>
                <c:pt idx="1">
                  <c:v>23.44</c:v>
                </c:pt>
                <c:pt idx="2">
                  <c:v>24.15</c:v>
                </c:pt>
                <c:pt idx="3">
                  <c:v>24.91</c:v>
                </c:pt>
                <c:pt idx="4">
                  <c:v>30.35</c:v>
                </c:pt>
              </c:numCache>
            </c:numRef>
          </c:val>
          <c:extLst>
            <c:ext xmlns:c16="http://schemas.microsoft.com/office/drawing/2014/chart" uri="{C3380CC4-5D6E-409C-BE32-E72D297353CC}">
              <c16:uniqueId val="{00000000-D7B1-4535-A92F-C51C80BF583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D7B1-4535-A92F-C51C80BF583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E6-46EB-8528-383248766BA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F5E6-46EB-8528-383248766BA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619.24</c:v>
                </c:pt>
                <c:pt idx="1">
                  <c:v>656.79</c:v>
                </c:pt>
                <c:pt idx="2">
                  <c:v>598.57000000000005</c:v>
                </c:pt>
                <c:pt idx="3">
                  <c:v>583.32000000000005</c:v>
                </c:pt>
                <c:pt idx="4">
                  <c:v>500.56</c:v>
                </c:pt>
              </c:numCache>
            </c:numRef>
          </c:val>
          <c:extLst>
            <c:ext xmlns:c16="http://schemas.microsoft.com/office/drawing/2014/chart" uri="{C3380CC4-5D6E-409C-BE32-E72D297353CC}">
              <c16:uniqueId val="{00000000-EC07-41EF-90D7-35E17475BBE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EC07-41EF-90D7-35E17475BBE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134.38</c:v>
                </c:pt>
                <c:pt idx="1">
                  <c:v>115.93</c:v>
                </c:pt>
                <c:pt idx="2">
                  <c:v>99.35</c:v>
                </c:pt>
                <c:pt idx="3">
                  <c:v>88.13</c:v>
                </c:pt>
                <c:pt idx="4">
                  <c:v>88.16</c:v>
                </c:pt>
              </c:numCache>
            </c:numRef>
          </c:val>
          <c:extLst>
            <c:ext xmlns:c16="http://schemas.microsoft.com/office/drawing/2014/chart" uri="{C3380CC4-5D6E-409C-BE32-E72D297353CC}">
              <c16:uniqueId val="{00000000-3065-4B81-B7A6-53C59C46C41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3065-4B81-B7A6-53C59C46C41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105.78</c:v>
                </c:pt>
                <c:pt idx="1">
                  <c:v>109.38</c:v>
                </c:pt>
                <c:pt idx="2">
                  <c:v>105.77</c:v>
                </c:pt>
                <c:pt idx="3">
                  <c:v>104.81</c:v>
                </c:pt>
                <c:pt idx="4">
                  <c:v>103.87</c:v>
                </c:pt>
              </c:numCache>
            </c:numRef>
          </c:val>
          <c:extLst>
            <c:ext xmlns:c16="http://schemas.microsoft.com/office/drawing/2014/chart" uri="{C3380CC4-5D6E-409C-BE32-E72D297353CC}">
              <c16:uniqueId val="{00000000-1015-47BC-B474-E5A5555FA5D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1015-47BC-B474-E5A5555FA5D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192.78</c:v>
                </c:pt>
                <c:pt idx="1">
                  <c:v>190.49</c:v>
                </c:pt>
                <c:pt idx="2">
                  <c:v>197.65</c:v>
                </c:pt>
                <c:pt idx="3">
                  <c:v>199.87</c:v>
                </c:pt>
                <c:pt idx="4">
                  <c:v>202.27</c:v>
                </c:pt>
              </c:numCache>
            </c:numRef>
          </c:val>
          <c:extLst>
            <c:ext xmlns:c16="http://schemas.microsoft.com/office/drawing/2014/chart" uri="{C3380CC4-5D6E-409C-BE32-E72D297353CC}">
              <c16:uniqueId val="{00000000-A989-49B8-AD59-DF98CB176CC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A989-49B8-AD59-DF98CB176CC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山形県　鶴岡市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116731</v>
      </c>
      <c r="AM8" s="44"/>
      <c r="AN8" s="44"/>
      <c r="AO8" s="44"/>
      <c r="AP8" s="44"/>
      <c r="AQ8" s="44"/>
      <c r="AR8" s="44"/>
      <c r="AS8" s="44"/>
      <c r="AT8" s="45">
        <f>データ!$S$6</f>
        <v>1311.51</v>
      </c>
      <c r="AU8" s="46"/>
      <c r="AV8" s="46"/>
      <c r="AW8" s="46"/>
      <c r="AX8" s="46"/>
      <c r="AY8" s="46"/>
      <c r="AZ8" s="46"/>
      <c r="BA8" s="46"/>
      <c r="BB8" s="47">
        <f>データ!$T$6</f>
        <v>89.01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86.01</v>
      </c>
      <c r="J10" s="46"/>
      <c r="K10" s="46"/>
      <c r="L10" s="46"/>
      <c r="M10" s="46"/>
      <c r="N10" s="46"/>
      <c r="O10" s="74"/>
      <c r="P10" s="47">
        <f>データ!$P$6</f>
        <v>99.67</v>
      </c>
      <c r="Q10" s="47"/>
      <c r="R10" s="47"/>
      <c r="S10" s="47"/>
      <c r="T10" s="47"/>
      <c r="U10" s="47"/>
      <c r="V10" s="47"/>
      <c r="W10" s="44">
        <f>データ!$Q$6</f>
        <v>3894</v>
      </c>
      <c r="X10" s="44"/>
      <c r="Y10" s="44"/>
      <c r="Z10" s="44"/>
      <c r="AA10" s="44"/>
      <c r="AB10" s="44"/>
      <c r="AC10" s="44"/>
      <c r="AD10" s="2"/>
      <c r="AE10" s="2"/>
      <c r="AF10" s="2"/>
      <c r="AG10" s="2"/>
      <c r="AH10" s="2"/>
      <c r="AI10" s="2"/>
      <c r="AJ10" s="2"/>
      <c r="AK10" s="2"/>
      <c r="AL10" s="44">
        <f>データ!$U$6</f>
        <v>122237</v>
      </c>
      <c r="AM10" s="44"/>
      <c r="AN10" s="44"/>
      <c r="AO10" s="44"/>
      <c r="AP10" s="44"/>
      <c r="AQ10" s="44"/>
      <c r="AR10" s="44"/>
      <c r="AS10" s="44"/>
      <c r="AT10" s="45">
        <f>データ!$V$6</f>
        <v>427</v>
      </c>
      <c r="AU10" s="46"/>
      <c r="AV10" s="46"/>
      <c r="AW10" s="46"/>
      <c r="AX10" s="46"/>
      <c r="AY10" s="46"/>
      <c r="AZ10" s="46"/>
      <c r="BA10" s="46"/>
      <c r="BB10" s="47">
        <f>データ!$W$6</f>
        <v>286.27</v>
      </c>
      <c r="BC10" s="47"/>
      <c r="BD10" s="47"/>
      <c r="BE10" s="47"/>
      <c r="BF10" s="47"/>
      <c r="BG10" s="47"/>
      <c r="BH10" s="47"/>
      <c r="BI10" s="47"/>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8" t="s">
        <v>25</v>
      </c>
      <c r="BM14" s="69"/>
      <c r="BN14" s="69"/>
      <c r="BO14" s="69"/>
      <c r="BP14" s="69"/>
      <c r="BQ14" s="69"/>
      <c r="BR14" s="69"/>
      <c r="BS14" s="69"/>
      <c r="BT14" s="69"/>
      <c r="BU14" s="69"/>
      <c r="BV14" s="69"/>
      <c r="BW14" s="69"/>
      <c r="BX14" s="69"/>
      <c r="BY14" s="69"/>
      <c r="BZ14" s="70"/>
    </row>
    <row r="15" spans="1:78" ht="13.5" customHeight="1" x14ac:dyDescent="0.15">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71"/>
      <c r="BM15" s="72"/>
      <c r="BN15" s="72"/>
      <c r="BO15" s="72"/>
      <c r="BP15" s="72"/>
      <c r="BQ15" s="72"/>
      <c r="BR15" s="72"/>
      <c r="BS15" s="72"/>
      <c r="BT15" s="72"/>
      <c r="BU15" s="72"/>
      <c r="BV15" s="72"/>
      <c r="BW15" s="72"/>
      <c r="BX15" s="72"/>
      <c r="BY15" s="72"/>
      <c r="BZ15" s="7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5" t="s">
        <v>112</v>
      </c>
      <c r="BM16" s="76"/>
      <c r="BN16" s="76"/>
      <c r="BO16" s="76"/>
      <c r="BP16" s="76"/>
      <c r="BQ16" s="76"/>
      <c r="BR16" s="76"/>
      <c r="BS16" s="76"/>
      <c r="BT16" s="76"/>
      <c r="BU16" s="76"/>
      <c r="BV16" s="76"/>
      <c r="BW16" s="76"/>
      <c r="BX16" s="76"/>
      <c r="BY16" s="76"/>
      <c r="BZ16" s="7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8"/>
      <c r="BM17" s="76"/>
      <c r="BN17" s="76"/>
      <c r="BO17" s="76"/>
      <c r="BP17" s="76"/>
      <c r="BQ17" s="76"/>
      <c r="BR17" s="76"/>
      <c r="BS17" s="76"/>
      <c r="BT17" s="76"/>
      <c r="BU17" s="76"/>
      <c r="BV17" s="76"/>
      <c r="BW17" s="76"/>
      <c r="BX17" s="76"/>
      <c r="BY17" s="76"/>
      <c r="BZ17" s="7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8"/>
      <c r="BM18" s="76"/>
      <c r="BN18" s="76"/>
      <c r="BO18" s="76"/>
      <c r="BP18" s="76"/>
      <c r="BQ18" s="76"/>
      <c r="BR18" s="76"/>
      <c r="BS18" s="76"/>
      <c r="BT18" s="76"/>
      <c r="BU18" s="76"/>
      <c r="BV18" s="76"/>
      <c r="BW18" s="76"/>
      <c r="BX18" s="76"/>
      <c r="BY18" s="76"/>
      <c r="BZ18" s="7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8"/>
      <c r="BM19" s="76"/>
      <c r="BN19" s="76"/>
      <c r="BO19" s="76"/>
      <c r="BP19" s="76"/>
      <c r="BQ19" s="76"/>
      <c r="BR19" s="76"/>
      <c r="BS19" s="76"/>
      <c r="BT19" s="76"/>
      <c r="BU19" s="76"/>
      <c r="BV19" s="76"/>
      <c r="BW19" s="76"/>
      <c r="BX19" s="76"/>
      <c r="BY19" s="76"/>
      <c r="BZ19" s="7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8"/>
      <c r="BM20" s="76"/>
      <c r="BN20" s="76"/>
      <c r="BO20" s="76"/>
      <c r="BP20" s="76"/>
      <c r="BQ20" s="76"/>
      <c r="BR20" s="76"/>
      <c r="BS20" s="76"/>
      <c r="BT20" s="76"/>
      <c r="BU20" s="76"/>
      <c r="BV20" s="76"/>
      <c r="BW20" s="76"/>
      <c r="BX20" s="76"/>
      <c r="BY20" s="76"/>
      <c r="BZ20" s="7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8"/>
      <c r="BM21" s="76"/>
      <c r="BN21" s="76"/>
      <c r="BO21" s="76"/>
      <c r="BP21" s="76"/>
      <c r="BQ21" s="76"/>
      <c r="BR21" s="76"/>
      <c r="BS21" s="76"/>
      <c r="BT21" s="76"/>
      <c r="BU21" s="76"/>
      <c r="BV21" s="76"/>
      <c r="BW21" s="76"/>
      <c r="BX21" s="76"/>
      <c r="BY21" s="76"/>
      <c r="BZ21" s="7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8"/>
      <c r="BM22" s="76"/>
      <c r="BN22" s="76"/>
      <c r="BO22" s="76"/>
      <c r="BP22" s="76"/>
      <c r="BQ22" s="76"/>
      <c r="BR22" s="76"/>
      <c r="BS22" s="76"/>
      <c r="BT22" s="76"/>
      <c r="BU22" s="76"/>
      <c r="BV22" s="76"/>
      <c r="BW22" s="76"/>
      <c r="BX22" s="76"/>
      <c r="BY22" s="76"/>
      <c r="BZ22" s="7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8"/>
      <c r="BM23" s="76"/>
      <c r="BN23" s="76"/>
      <c r="BO23" s="76"/>
      <c r="BP23" s="76"/>
      <c r="BQ23" s="76"/>
      <c r="BR23" s="76"/>
      <c r="BS23" s="76"/>
      <c r="BT23" s="76"/>
      <c r="BU23" s="76"/>
      <c r="BV23" s="76"/>
      <c r="BW23" s="76"/>
      <c r="BX23" s="76"/>
      <c r="BY23" s="76"/>
      <c r="BZ23" s="7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8"/>
      <c r="BM24" s="76"/>
      <c r="BN24" s="76"/>
      <c r="BO24" s="76"/>
      <c r="BP24" s="76"/>
      <c r="BQ24" s="76"/>
      <c r="BR24" s="76"/>
      <c r="BS24" s="76"/>
      <c r="BT24" s="76"/>
      <c r="BU24" s="76"/>
      <c r="BV24" s="76"/>
      <c r="BW24" s="76"/>
      <c r="BX24" s="76"/>
      <c r="BY24" s="76"/>
      <c r="BZ24" s="7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8"/>
      <c r="BM25" s="76"/>
      <c r="BN25" s="76"/>
      <c r="BO25" s="76"/>
      <c r="BP25" s="76"/>
      <c r="BQ25" s="76"/>
      <c r="BR25" s="76"/>
      <c r="BS25" s="76"/>
      <c r="BT25" s="76"/>
      <c r="BU25" s="76"/>
      <c r="BV25" s="76"/>
      <c r="BW25" s="76"/>
      <c r="BX25" s="76"/>
      <c r="BY25" s="76"/>
      <c r="BZ25" s="7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8"/>
      <c r="BM26" s="76"/>
      <c r="BN26" s="76"/>
      <c r="BO26" s="76"/>
      <c r="BP26" s="76"/>
      <c r="BQ26" s="76"/>
      <c r="BR26" s="76"/>
      <c r="BS26" s="76"/>
      <c r="BT26" s="76"/>
      <c r="BU26" s="76"/>
      <c r="BV26" s="76"/>
      <c r="BW26" s="76"/>
      <c r="BX26" s="76"/>
      <c r="BY26" s="76"/>
      <c r="BZ26" s="7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8"/>
      <c r="BM27" s="76"/>
      <c r="BN27" s="76"/>
      <c r="BO27" s="76"/>
      <c r="BP27" s="76"/>
      <c r="BQ27" s="76"/>
      <c r="BR27" s="76"/>
      <c r="BS27" s="76"/>
      <c r="BT27" s="76"/>
      <c r="BU27" s="76"/>
      <c r="BV27" s="76"/>
      <c r="BW27" s="76"/>
      <c r="BX27" s="76"/>
      <c r="BY27" s="76"/>
      <c r="BZ27" s="7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8"/>
      <c r="BM28" s="76"/>
      <c r="BN28" s="76"/>
      <c r="BO28" s="76"/>
      <c r="BP28" s="76"/>
      <c r="BQ28" s="76"/>
      <c r="BR28" s="76"/>
      <c r="BS28" s="76"/>
      <c r="BT28" s="76"/>
      <c r="BU28" s="76"/>
      <c r="BV28" s="76"/>
      <c r="BW28" s="76"/>
      <c r="BX28" s="76"/>
      <c r="BY28" s="76"/>
      <c r="BZ28" s="7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8"/>
      <c r="BM29" s="76"/>
      <c r="BN29" s="76"/>
      <c r="BO29" s="76"/>
      <c r="BP29" s="76"/>
      <c r="BQ29" s="76"/>
      <c r="BR29" s="76"/>
      <c r="BS29" s="76"/>
      <c r="BT29" s="76"/>
      <c r="BU29" s="76"/>
      <c r="BV29" s="76"/>
      <c r="BW29" s="76"/>
      <c r="BX29" s="76"/>
      <c r="BY29" s="76"/>
      <c r="BZ29" s="7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8"/>
      <c r="BM30" s="76"/>
      <c r="BN30" s="76"/>
      <c r="BO30" s="76"/>
      <c r="BP30" s="76"/>
      <c r="BQ30" s="76"/>
      <c r="BR30" s="76"/>
      <c r="BS30" s="76"/>
      <c r="BT30" s="76"/>
      <c r="BU30" s="76"/>
      <c r="BV30" s="76"/>
      <c r="BW30" s="76"/>
      <c r="BX30" s="76"/>
      <c r="BY30" s="76"/>
      <c r="BZ30" s="7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8"/>
      <c r="BM31" s="76"/>
      <c r="BN31" s="76"/>
      <c r="BO31" s="76"/>
      <c r="BP31" s="76"/>
      <c r="BQ31" s="76"/>
      <c r="BR31" s="76"/>
      <c r="BS31" s="76"/>
      <c r="BT31" s="76"/>
      <c r="BU31" s="76"/>
      <c r="BV31" s="76"/>
      <c r="BW31" s="76"/>
      <c r="BX31" s="76"/>
      <c r="BY31" s="76"/>
      <c r="BZ31" s="7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8"/>
      <c r="BM32" s="76"/>
      <c r="BN32" s="76"/>
      <c r="BO32" s="76"/>
      <c r="BP32" s="76"/>
      <c r="BQ32" s="76"/>
      <c r="BR32" s="76"/>
      <c r="BS32" s="76"/>
      <c r="BT32" s="76"/>
      <c r="BU32" s="76"/>
      <c r="BV32" s="76"/>
      <c r="BW32" s="76"/>
      <c r="BX32" s="76"/>
      <c r="BY32" s="76"/>
      <c r="BZ32" s="7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8"/>
      <c r="BM33" s="76"/>
      <c r="BN33" s="76"/>
      <c r="BO33" s="76"/>
      <c r="BP33" s="76"/>
      <c r="BQ33" s="76"/>
      <c r="BR33" s="76"/>
      <c r="BS33" s="76"/>
      <c r="BT33" s="76"/>
      <c r="BU33" s="76"/>
      <c r="BV33" s="76"/>
      <c r="BW33" s="76"/>
      <c r="BX33" s="76"/>
      <c r="BY33" s="76"/>
      <c r="BZ33" s="7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8"/>
      <c r="BM34" s="76"/>
      <c r="BN34" s="76"/>
      <c r="BO34" s="76"/>
      <c r="BP34" s="76"/>
      <c r="BQ34" s="76"/>
      <c r="BR34" s="76"/>
      <c r="BS34" s="76"/>
      <c r="BT34" s="76"/>
      <c r="BU34" s="76"/>
      <c r="BV34" s="76"/>
      <c r="BW34" s="76"/>
      <c r="BX34" s="76"/>
      <c r="BY34" s="76"/>
      <c r="BZ34" s="7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8"/>
      <c r="BM35" s="76"/>
      <c r="BN35" s="76"/>
      <c r="BO35" s="76"/>
      <c r="BP35" s="76"/>
      <c r="BQ35" s="76"/>
      <c r="BR35" s="76"/>
      <c r="BS35" s="76"/>
      <c r="BT35" s="76"/>
      <c r="BU35" s="76"/>
      <c r="BV35" s="76"/>
      <c r="BW35" s="76"/>
      <c r="BX35" s="76"/>
      <c r="BY35" s="76"/>
      <c r="BZ35" s="7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8"/>
      <c r="BM36" s="76"/>
      <c r="BN36" s="76"/>
      <c r="BO36" s="76"/>
      <c r="BP36" s="76"/>
      <c r="BQ36" s="76"/>
      <c r="BR36" s="76"/>
      <c r="BS36" s="76"/>
      <c r="BT36" s="76"/>
      <c r="BU36" s="76"/>
      <c r="BV36" s="76"/>
      <c r="BW36" s="76"/>
      <c r="BX36" s="76"/>
      <c r="BY36" s="76"/>
      <c r="BZ36" s="7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8"/>
      <c r="BM37" s="76"/>
      <c r="BN37" s="76"/>
      <c r="BO37" s="76"/>
      <c r="BP37" s="76"/>
      <c r="BQ37" s="76"/>
      <c r="BR37" s="76"/>
      <c r="BS37" s="76"/>
      <c r="BT37" s="76"/>
      <c r="BU37" s="76"/>
      <c r="BV37" s="76"/>
      <c r="BW37" s="76"/>
      <c r="BX37" s="76"/>
      <c r="BY37" s="76"/>
      <c r="BZ37" s="7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8"/>
      <c r="BM38" s="76"/>
      <c r="BN38" s="76"/>
      <c r="BO38" s="76"/>
      <c r="BP38" s="76"/>
      <c r="BQ38" s="76"/>
      <c r="BR38" s="76"/>
      <c r="BS38" s="76"/>
      <c r="BT38" s="76"/>
      <c r="BU38" s="76"/>
      <c r="BV38" s="76"/>
      <c r="BW38" s="76"/>
      <c r="BX38" s="76"/>
      <c r="BY38" s="76"/>
      <c r="BZ38" s="7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8"/>
      <c r="BM39" s="76"/>
      <c r="BN39" s="76"/>
      <c r="BO39" s="76"/>
      <c r="BP39" s="76"/>
      <c r="BQ39" s="76"/>
      <c r="BR39" s="76"/>
      <c r="BS39" s="76"/>
      <c r="BT39" s="76"/>
      <c r="BU39" s="76"/>
      <c r="BV39" s="76"/>
      <c r="BW39" s="76"/>
      <c r="BX39" s="76"/>
      <c r="BY39" s="76"/>
      <c r="BZ39" s="7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8"/>
      <c r="BM40" s="76"/>
      <c r="BN40" s="76"/>
      <c r="BO40" s="76"/>
      <c r="BP40" s="76"/>
      <c r="BQ40" s="76"/>
      <c r="BR40" s="76"/>
      <c r="BS40" s="76"/>
      <c r="BT40" s="76"/>
      <c r="BU40" s="76"/>
      <c r="BV40" s="76"/>
      <c r="BW40" s="76"/>
      <c r="BX40" s="76"/>
      <c r="BY40" s="76"/>
      <c r="BZ40" s="7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8"/>
      <c r="BM41" s="76"/>
      <c r="BN41" s="76"/>
      <c r="BO41" s="76"/>
      <c r="BP41" s="76"/>
      <c r="BQ41" s="76"/>
      <c r="BR41" s="76"/>
      <c r="BS41" s="76"/>
      <c r="BT41" s="76"/>
      <c r="BU41" s="76"/>
      <c r="BV41" s="76"/>
      <c r="BW41" s="76"/>
      <c r="BX41" s="76"/>
      <c r="BY41" s="76"/>
      <c r="BZ41" s="7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8"/>
      <c r="BM42" s="76"/>
      <c r="BN42" s="76"/>
      <c r="BO42" s="76"/>
      <c r="BP42" s="76"/>
      <c r="BQ42" s="76"/>
      <c r="BR42" s="76"/>
      <c r="BS42" s="76"/>
      <c r="BT42" s="76"/>
      <c r="BU42" s="76"/>
      <c r="BV42" s="76"/>
      <c r="BW42" s="76"/>
      <c r="BX42" s="76"/>
      <c r="BY42" s="76"/>
      <c r="BZ42" s="7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8"/>
      <c r="BM43" s="76"/>
      <c r="BN43" s="76"/>
      <c r="BO43" s="76"/>
      <c r="BP43" s="76"/>
      <c r="BQ43" s="76"/>
      <c r="BR43" s="76"/>
      <c r="BS43" s="76"/>
      <c r="BT43" s="76"/>
      <c r="BU43" s="76"/>
      <c r="BV43" s="76"/>
      <c r="BW43" s="76"/>
      <c r="BX43" s="76"/>
      <c r="BY43" s="76"/>
      <c r="BZ43" s="7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8"/>
      <c r="BM44" s="76"/>
      <c r="BN44" s="76"/>
      <c r="BO44" s="76"/>
      <c r="BP44" s="76"/>
      <c r="BQ44" s="76"/>
      <c r="BR44" s="76"/>
      <c r="BS44" s="76"/>
      <c r="BT44" s="76"/>
      <c r="BU44" s="76"/>
      <c r="BV44" s="76"/>
      <c r="BW44" s="76"/>
      <c r="BX44" s="76"/>
      <c r="BY44" s="76"/>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26</v>
      </c>
      <c r="BM45" s="69"/>
      <c r="BN45" s="69"/>
      <c r="BO45" s="69"/>
      <c r="BP45" s="69"/>
      <c r="BQ45" s="69"/>
      <c r="BR45" s="69"/>
      <c r="BS45" s="69"/>
      <c r="BT45" s="69"/>
      <c r="BU45" s="69"/>
      <c r="BV45" s="69"/>
      <c r="BW45" s="69"/>
      <c r="BX45" s="69"/>
      <c r="BY45" s="69"/>
      <c r="BZ45" s="7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8" t="s">
        <v>110</v>
      </c>
      <c r="BM47" s="76"/>
      <c r="BN47" s="76"/>
      <c r="BO47" s="76"/>
      <c r="BP47" s="76"/>
      <c r="BQ47" s="76"/>
      <c r="BR47" s="76"/>
      <c r="BS47" s="76"/>
      <c r="BT47" s="76"/>
      <c r="BU47" s="76"/>
      <c r="BV47" s="76"/>
      <c r="BW47" s="76"/>
      <c r="BX47" s="76"/>
      <c r="BY47" s="76"/>
      <c r="BZ47" s="7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8"/>
      <c r="BM48" s="76"/>
      <c r="BN48" s="76"/>
      <c r="BO48" s="76"/>
      <c r="BP48" s="76"/>
      <c r="BQ48" s="76"/>
      <c r="BR48" s="76"/>
      <c r="BS48" s="76"/>
      <c r="BT48" s="76"/>
      <c r="BU48" s="76"/>
      <c r="BV48" s="76"/>
      <c r="BW48" s="76"/>
      <c r="BX48" s="76"/>
      <c r="BY48" s="76"/>
      <c r="BZ48" s="7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8"/>
      <c r="BM49" s="76"/>
      <c r="BN49" s="76"/>
      <c r="BO49" s="76"/>
      <c r="BP49" s="76"/>
      <c r="BQ49" s="76"/>
      <c r="BR49" s="76"/>
      <c r="BS49" s="76"/>
      <c r="BT49" s="76"/>
      <c r="BU49" s="76"/>
      <c r="BV49" s="76"/>
      <c r="BW49" s="76"/>
      <c r="BX49" s="76"/>
      <c r="BY49" s="76"/>
      <c r="BZ49" s="7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8"/>
      <c r="BM50" s="76"/>
      <c r="BN50" s="76"/>
      <c r="BO50" s="76"/>
      <c r="BP50" s="76"/>
      <c r="BQ50" s="76"/>
      <c r="BR50" s="76"/>
      <c r="BS50" s="76"/>
      <c r="BT50" s="76"/>
      <c r="BU50" s="76"/>
      <c r="BV50" s="76"/>
      <c r="BW50" s="76"/>
      <c r="BX50" s="76"/>
      <c r="BY50" s="76"/>
      <c r="BZ50" s="7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8"/>
      <c r="BM51" s="76"/>
      <c r="BN51" s="76"/>
      <c r="BO51" s="76"/>
      <c r="BP51" s="76"/>
      <c r="BQ51" s="76"/>
      <c r="BR51" s="76"/>
      <c r="BS51" s="76"/>
      <c r="BT51" s="76"/>
      <c r="BU51" s="76"/>
      <c r="BV51" s="76"/>
      <c r="BW51" s="76"/>
      <c r="BX51" s="76"/>
      <c r="BY51" s="76"/>
      <c r="BZ51" s="7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8"/>
      <c r="BM52" s="76"/>
      <c r="BN52" s="76"/>
      <c r="BO52" s="76"/>
      <c r="BP52" s="76"/>
      <c r="BQ52" s="76"/>
      <c r="BR52" s="76"/>
      <c r="BS52" s="76"/>
      <c r="BT52" s="76"/>
      <c r="BU52" s="76"/>
      <c r="BV52" s="76"/>
      <c r="BW52" s="76"/>
      <c r="BX52" s="76"/>
      <c r="BY52" s="76"/>
      <c r="BZ52" s="7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8"/>
      <c r="BM53" s="76"/>
      <c r="BN53" s="76"/>
      <c r="BO53" s="76"/>
      <c r="BP53" s="76"/>
      <c r="BQ53" s="76"/>
      <c r="BR53" s="76"/>
      <c r="BS53" s="76"/>
      <c r="BT53" s="76"/>
      <c r="BU53" s="76"/>
      <c r="BV53" s="76"/>
      <c r="BW53" s="76"/>
      <c r="BX53" s="76"/>
      <c r="BY53" s="76"/>
      <c r="BZ53" s="7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8"/>
      <c r="BM54" s="76"/>
      <c r="BN54" s="76"/>
      <c r="BO54" s="76"/>
      <c r="BP54" s="76"/>
      <c r="BQ54" s="76"/>
      <c r="BR54" s="76"/>
      <c r="BS54" s="76"/>
      <c r="BT54" s="76"/>
      <c r="BU54" s="76"/>
      <c r="BV54" s="76"/>
      <c r="BW54" s="76"/>
      <c r="BX54" s="76"/>
      <c r="BY54" s="76"/>
      <c r="BZ54" s="7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8"/>
      <c r="BM55" s="76"/>
      <c r="BN55" s="76"/>
      <c r="BO55" s="76"/>
      <c r="BP55" s="76"/>
      <c r="BQ55" s="76"/>
      <c r="BR55" s="76"/>
      <c r="BS55" s="76"/>
      <c r="BT55" s="76"/>
      <c r="BU55" s="76"/>
      <c r="BV55" s="76"/>
      <c r="BW55" s="76"/>
      <c r="BX55" s="76"/>
      <c r="BY55" s="76"/>
      <c r="BZ55" s="7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8"/>
      <c r="BM56" s="76"/>
      <c r="BN56" s="76"/>
      <c r="BO56" s="76"/>
      <c r="BP56" s="76"/>
      <c r="BQ56" s="76"/>
      <c r="BR56" s="76"/>
      <c r="BS56" s="76"/>
      <c r="BT56" s="76"/>
      <c r="BU56" s="76"/>
      <c r="BV56" s="76"/>
      <c r="BW56" s="76"/>
      <c r="BX56" s="76"/>
      <c r="BY56" s="76"/>
      <c r="BZ56" s="7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8"/>
      <c r="BM57" s="76"/>
      <c r="BN57" s="76"/>
      <c r="BO57" s="76"/>
      <c r="BP57" s="76"/>
      <c r="BQ57" s="76"/>
      <c r="BR57" s="76"/>
      <c r="BS57" s="76"/>
      <c r="BT57" s="76"/>
      <c r="BU57" s="76"/>
      <c r="BV57" s="76"/>
      <c r="BW57" s="76"/>
      <c r="BX57" s="76"/>
      <c r="BY57" s="76"/>
      <c r="BZ57" s="7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8"/>
      <c r="BM58" s="76"/>
      <c r="BN58" s="76"/>
      <c r="BO58" s="76"/>
      <c r="BP58" s="76"/>
      <c r="BQ58" s="76"/>
      <c r="BR58" s="76"/>
      <c r="BS58" s="76"/>
      <c r="BT58" s="76"/>
      <c r="BU58" s="76"/>
      <c r="BV58" s="76"/>
      <c r="BW58" s="76"/>
      <c r="BX58" s="76"/>
      <c r="BY58" s="76"/>
      <c r="BZ58" s="7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8"/>
      <c r="BM59" s="76"/>
      <c r="BN59" s="76"/>
      <c r="BO59" s="76"/>
      <c r="BP59" s="76"/>
      <c r="BQ59" s="76"/>
      <c r="BR59" s="76"/>
      <c r="BS59" s="76"/>
      <c r="BT59" s="76"/>
      <c r="BU59" s="76"/>
      <c r="BV59" s="76"/>
      <c r="BW59" s="76"/>
      <c r="BX59" s="76"/>
      <c r="BY59" s="76"/>
      <c r="BZ59" s="77"/>
    </row>
    <row r="60" spans="1:78" ht="13.5" customHeight="1" x14ac:dyDescent="0.15">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78"/>
      <c r="BM60" s="76"/>
      <c r="BN60" s="76"/>
      <c r="BO60" s="76"/>
      <c r="BP60" s="76"/>
      <c r="BQ60" s="76"/>
      <c r="BR60" s="76"/>
      <c r="BS60" s="76"/>
      <c r="BT60" s="76"/>
      <c r="BU60" s="76"/>
      <c r="BV60" s="76"/>
      <c r="BW60" s="76"/>
      <c r="BX60" s="76"/>
      <c r="BY60" s="76"/>
      <c r="BZ60" s="77"/>
    </row>
    <row r="61" spans="1:78" ht="13.5" customHeight="1" x14ac:dyDescent="0.15">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78"/>
      <c r="BM61" s="76"/>
      <c r="BN61" s="76"/>
      <c r="BO61" s="76"/>
      <c r="BP61" s="76"/>
      <c r="BQ61" s="76"/>
      <c r="BR61" s="76"/>
      <c r="BS61" s="76"/>
      <c r="BT61" s="76"/>
      <c r="BU61" s="76"/>
      <c r="BV61" s="76"/>
      <c r="BW61" s="76"/>
      <c r="BX61" s="76"/>
      <c r="BY61" s="76"/>
      <c r="BZ61" s="7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8"/>
      <c r="BM62" s="76"/>
      <c r="BN62" s="76"/>
      <c r="BO62" s="76"/>
      <c r="BP62" s="76"/>
      <c r="BQ62" s="76"/>
      <c r="BR62" s="76"/>
      <c r="BS62" s="76"/>
      <c r="BT62" s="76"/>
      <c r="BU62" s="76"/>
      <c r="BV62" s="76"/>
      <c r="BW62" s="76"/>
      <c r="BX62" s="76"/>
      <c r="BY62" s="76"/>
      <c r="BZ62" s="7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8"/>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8" t="s">
        <v>28</v>
      </c>
      <c r="BM64" s="69"/>
      <c r="BN64" s="69"/>
      <c r="BO64" s="69"/>
      <c r="BP64" s="69"/>
      <c r="BQ64" s="69"/>
      <c r="BR64" s="69"/>
      <c r="BS64" s="69"/>
      <c r="BT64" s="69"/>
      <c r="BU64" s="69"/>
      <c r="BV64" s="69"/>
      <c r="BW64" s="69"/>
      <c r="BX64" s="69"/>
      <c r="BY64" s="69"/>
      <c r="BZ64" s="7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1"/>
      <c r="BM65" s="72"/>
      <c r="BN65" s="72"/>
      <c r="BO65" s="72"/>
      <c r="BP65" s="72"/>
      <c r="BQ65" s="72"/>
      <c r="BR65" s="72"/>
      <c r="BS65" s="72"/>
      <c r="BT65" s="72"/>
      <c r="BU65" s="72"/>
      <c r="BV65" s="72"/>
      <c r="BW65" s="72"/>
      <c r="BX65" s="72"/>
      <c r="BY65" s="72"/>
      <c r="BZ65" s="7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111</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PREBmo2ycJC2yx0OmLYyV/kRDONd0eAhnuS+cjIQY/NayJH7Lnox4r8Lj5QUelvjDuWYtnHng2mZ1k6q2RGuQ==" saltValue="V2w1Xk057JziuBg1RGXKLg==" spinCount="100000" sheet="1" objects="1" scenarios="1" formatCells="0" formatColumns="0" formatRows="0"/>
  <mergeCells count="48">
    <mergeCell ref="BL16:BZ44"/>
    <mergeCell ref="BL47:BZ63"/>
    <mergeCell ref="BL66:BZ82"/>
    <mergeCell ref="BL45:BZ46"/>
    <mergeCell ref="B60:BJ61"/>
    <mergeCell ref="BL64:BZ65"/>
    <mergeCell ref="BL11:BZ13"/>
    <mergeCell ref="B14:BJ15"/>
    <mergeCell ref="BL14:BZ15"/>
    <mergeCell ref="B10:H10"/>
    <mergeCell ref="I10:O10"/>
    <mergeCell ref="P10:V10"/>
    <mergeCell ref="W10:AC10"/>
    <mergeCell ref="AL10:AS10"/>
    <mergeCell ref="AT10:BA10"/>
    <mergeCell ref="AT9:BA9"/>
    <mergeCell ref="BB9:BI9"/>
    <mergeCell ref="BL9:BM9"/>
    <mergeCell ref="BN9:BY9"/>
    <mergeCell ref="BB10:BI10"/>
    <mergeCell ref="BL10:BM10"/>
    <mergeCell ref="BN10:BY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62031</v>
      </c>
      <c r="D6" s="20">
        <f t="shared" si="3"/>
        <v>46</v>
      </c>
      <c r="E6" s="20">
        <f t="shared" si="3"/>
        <v>1</v>
      </c>
      <c r="F6" s="20">
        <f t="shared" si="3"/>
        <v>0</v>
      </c>
      <c r="G6" s="20">
        <f t="shared" si="3"/>
        <v>1</v>
      </c>
      <c r="H6" s="20" t="str">
        <f t="shared" si="3"/>
        <v>山形県　鶴岡市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86.01</v>
      </c>
      <c r="P6" s="21">
        <f t="shared" si="3"/>
        <v>99.67</v>
      </c>
      <c r="Q6" s="21">
        <f t="shared" si="3"/>
        <v>3894</v>
      </c>
      <c r="R6" s="21">
        <f t="shared" si="3"/>
        <v>116731</v>
      </c>
      <c r="S6" s="21">
        <f t="shared" si="3"/>
        <v>1311.51</v>
      </c>
      <c r="T6" s="21">
        <f t="shared" si="3"/>
        <v>89.01</v>
      </c>
      <c r="U6" s="21">
        <f t="shared" si="3"/>
        <v>122237</v>
      </c>
      <c r="V6" s="21">
        <f t="shared" si="3"/>
        <v>427</v>
      </c>
      <c r="W6" s="21">
        <f t="shared" si="3"/>
        <v>286.27</v>
      </c>
      <c r="X6" s="22">
        <f>IF(X7="",NA(),X7)</f>
        <v>111.65</v>
      </c>
      <c r="Y6" s="22">
        <f t="shared" ref="Y6:AG6" si="4">IF(Y7="",NA(),Y7)</f>
        <v>115.01</v>
      </c>
      <c r="Z6" s="22">
        <f t="shared" si="4"/>
        <v>111.12</v>
      </c>
      <c r="AA6" s="22">
        <f t="shared" si="4"/>
        <v>110.18</v>
      </c>
      <c r="AB6" s="22">
        <f t="shared" si="4"/>
        <v>110.31</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619.24</v>
      </c>
      <c r="AU6" s="22">
        <f t="shared" ref="AU6:BC6" si="6">IF(AU7="",NA(),AU7)</f>
        <v>656.79</v>
      </c>
      <c r="AV6" s="22">
        <f t="shared" si="6"/>
        <v>598.57000000000005</v>
      </c>
      <c r="AW6" s="22">
        <f t="shared" si="6"/>
        <v>583.32000000000005</v>
      </c>
      <c r="AX6" s="22">
        <f t="shared" si="6"/>
        <v>500.56</v>
      </c>
      <c r="AY6" s="22">
        <f t="shared" si="6"/>
        <v>360.96</v>
      </c>
      <c r="AZ6" s="22">
        <f t="shared" si="6"/>
        <v>351.29</v>
      </c>
      <c r="BA6" s="22">
        <f t="shared" si="6"/>
        <v>364.24</v>
      </c>
      <c r="BB6" s="22">
        <f t="shared" si="6"/>
        <v>369.82</v>
      </c>
      <c r="BC6" s="22">
        <f t="shared" si="6"/>
        <v>355.75</v>
      </c>
      <c r="BD6" s="21" t="str">
        <f>IF(BD7="","",IF(BD7="-","【-】","【"&amp;SUBSTITUTE(TEXT(BD7,"#,##0.00"),"-","△")&amp;"】"))</f>
        <v>【239.69】</v>
      </c>
      <c r="BE6" s="22">
        <f>IF(BE7="",NA(),BE7)</f>
        <v>134.38</v>
      </c>
      <c r="BF6" s="22">
        <f t="shared" ref="BF6:BN6" si="7">IF(BF7="",NA(),BF7)</f>
        <v>115.93</v>
      </c>
      <c r="BG6" s="22">
        <f t="shared" si="7"/>
        <v>99.35</v>
      </c>
      <c r="BH6" s="22">
        <f t="shared" si="7"/>
        <v>88.13</v>
      </c>
      <c r="BI6" s="22">
        <f t="shared" si="7"/>
        <v>88.16</v>
      </c>
      <c r="BJ6" s="22">
        <f t="shared" si="7"/>
        <v>239.18</v>
      </c>
      <c r="BK6" s="22">
        <f t="shared" si="7"/>
        <v>236.29</v>
      </c>
      <c r="BL6" s="22">
        <f t="shared" si="7"/>
        <v>238.77</v>
      </c>
      <c r="BM6" s="22">
        <f t="shared" si="7"/>
        <v>218.57</v>
      </c>
      <c r="BN6" s="22">
        <f t="shared" si="7"/>
        <v>222.45</v>
      </c>
      <c r="BO6" s="21" t="str">
        <f>IF(BO7="","",IF(BO7="-","【-】","【"&amp;SUBSTITUTE(TEXT(BO7,"#,##0.00"),"-","△")&amp;"】"))</f>
        <v>【264.86】</v>
      </c>
      <c r="BP6" s="22">
        <f>IF(BP7="",NA(),BP7)</f>
        <v>105.78</v>
      </c>
      <c r="BQ6" s="22">
        <f t="shared" ref="BQ6:BY6" si="8">IF(BQ7="",NA(),BQ7)</f>
        <v>109.38</v>
      </c>
      <c r="BR6" s="22">
        <f t="shared" si="8"/>
        <v>105.77</v>
      </c>
      <c r="BS6" s="22">
        <f t="shared" si="8"/>
        <v>104.81</v>
      </c>
      <c r="BT6" s="22">
        <f t="shared" si="8"/>
        <v>103.87</v>
      </c>
      <c r="BU6" s="22">
        <f t="shared" si="8"/>
        <v>101.89</v>
      </c>
      <c r="BV6" s="22">
        <f t="shared" si="8"/>
        <v>104.33</v>
      </c>
      <c r="BW6" s="22">
        <f t="shared" si="8"/>
        <v>98.85</v>
      </c>
      <c r="BX6" s="22">
        <f t="shared" si="8"/>
        <v>101.78</v>
      </c>
      <c r="BY6" s="22">
        <f t="shared" si="8"/>
        <v>100.33</v>
      </c>
      <c r="BZ6" s="21" t="str">
        <f>IF(BZ7="","",IF(BZ7="-","【-】","【"&amp;SUBSTITUTE(TEXT(BZ7,"#,##0.00"),"-","△")&amp;"】"))</f>
        <v>【97.59】</v>
      </c>
      <c r="CA6" s="22">
        <f>IF(CA7="",NA(),CA7)</f>
        <v>192.78</v>
      </c>
      <c r="CB6" s="22">
        <f t="shared" ref="CB6:CJ6" si="9">IF(CB7="",NA(),CB7)</f>
        <v>190.49</v>
      </c>
      <c r="CC6" s="22">
        <f t="shared" si="9"/>
        <v>197.65</v>
      </c>
      <c r="CD6" s="22">
        <f t="shared" si="9"/>
        <v>199.87</v>
      </c>
      <c r="CE6" s="22">
        <f t="shared" si="9"/>
        <v>202.27</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41.78</v>
      </c>
      <c r="CM6" s="22">
        <f t="shared" ref="CM6:CU6" si="10">IF(CM7="",NA(),CM7)</f>
        <v>41.52</v>
      </c>
      <c r="CN6" s="22">
        <f t="shared" si="10"/>
        <v>41.8</v>
      </c>
      <c r="CO6" s="22">
        <f t="shared" si="10"/>
        <v>41.24</v>
      </c>
      <c r="CP6" s="22">
        <f t="shared" si="10"/>
        <v>40.340000000000003</v>
      </c>
      <c r="CQ6" s="22">
        <f t="shared" si="10"/>
        <v>63.23</v>
      </c>
      <c r="CR6" s="22">
        <f t="shared" si="10"/>
        <v>62.59</v>
      </c>
      <c r="CS6" s="22">
        <f t="shared" si="10"/>
        <v>61.81</v>
      </c>
      <c r="CT6" s="22">
        <f t="shared" si="10"/>
        <v>62.35</v>
      </c>
      <c r="CU6" s="22">
        <f t="shared" si="10"/>
        <v>62.69</v>
      </c>
      <c r="CV6" s="21" t="str">
        <f>IF(CV7="","",IF(CV7="-","【-】","【"&amp;SUBSTITUTE(TEXT(CV7,"#,##0.00"),"-","△")&amp;"】"))</f>
        <v>【60.21】</v>
      </c>
      <c r="CW6" s="22">
        <f>IF(CW7="",NA(),CW7)</f>
        <v>86.62</v>
      </c>
      <c r="CX6" s="22">
        <f t="shared" ref="CX6:DF6" si="11">IF(CX7="",NA(),CX7)</f>
        <v>85.98</v>
      </c>
      <c r="CY6" s="22">
        <f t="shared" si="11"/>
        <v>84.42</v>
      </c>
      <c r="CZ6" s="22">
        <f t="shared" si="11"/>
        <v>83.87</v>
      </c>
      <c r="DA6" s="22">
        <f t="shared" si="11"/>
        <v>84.26</v>
      </c>
      <c r="DB6" s="22">
        <f t="shared" si="11"/>
        <v>89.35</v>
      </c>
      <c r="DC6" s="22">
        <f t="shared" si="11"/>
        <v>89.7</v>
      </c>
      <c r="DD6" s="22">
        <f t="shared" si="11"/>
        <v>89.24</v>
      </c>
      <c r="DE6" s="22">
        <f t="shared" si="11"/>
        <v>88.71</v>
      </c>
      <c r="DF6" s="22">
        <f t="shared" si="11"/>
        <v>88.32</v>
      </c>
      <c r="DG6" s="21" t="str">
        <f>IF(DG7="","",IF(DG7="-","【-】","【"&amp;SUBSTITUTE(TEXT(DG7,"#,##0.00"),"-","△")&amp;"】"))</f>
        <v>【89.21】</v>
      </c>
      <c r="DH6" s="22">
        <f>IF(DH7="",NA(),DH7)</f>
        <v>62.16</v>
      </c>
      <c r="DI6" s="22">
        <f t="shared" ref="DI6:DQ6" si="12">IF(DI7="",NA(),DI7)</f>
        <v>62.76</v>
      </c>
      <c r="DJ6" s="22">
        <f t="shared" si="12"/>
        <v>63.71</v>
      </c>
      <c r="DK6" s="22">
        <f t="shared" si="12"/>
        <v>64.2</v>
      </c>
      <c r="DL6" s="22">
        <f t="shared" si="12"/>
        <v>64.260000000000005</v>
      </c>
      <c r="DM6" s="22">
        <f t="shared" si="12"/>
        <v>49.62</v>
      </c>
      <c r="DN6" s="22">
        <f t="shared" si="12"/>
        <v>50.5</v>
      </c>
      <c r="DO6" s="22">
        <f t="shared" si="12"/>
        <v>51.28</v>
      </c>
      <c r="DP6" s="22">
        <f t="shared" si="12"/>
        <v>51.95</v>
      </c>
      <c r="DQ6" s="22">
        <f t="shared" si="12"/>
        <v>52.55</v>
      </c>
      <c r="DR6" s="21" t="str">
        <f>IF(DR7="","",IF(DR7="-","【-】","【"&amp;SUBSTITUTE(TEXT(DR7,"#,##0.00"),"-","△")&amp;"】"))</f>
        <v>【52.41】</v>
      </c>
      <c r="DS6" s="22">
        <f>IF(DS7="",NA(),DS7)</f>
        <v>22.22</v>
      </c>
      <c r="DT6" s="22">
        <f t="shared" ref="DT6:EB6" si="13">IF(DT7="",NA(),DT7)</f>
        <v>23.44</v>
      </c>
      <c r="DU6" s="22">
        <f t="shared" si="13"/>
        <v>24.15</v>
      </c>
      <c r="DV6" s="22">
        <f t="shared" si="13"/>
        <v>24.91</v>
      </c>
      <c r="DW6" s="22">
        <f t="shared" si="13"/>
        <v>30.35</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0.24</v>
      </c>
      <c r="EE6" s="22">
        <f t="shared" ref="EE6:EM6" si="14">IF(EE7="",NA(),EE7)</f>
        <v>0.88</v>
      </c>
      <c r="EF6" s="22">
        <f t="shared" si="14"/>
        <v>0.27</v>
      </c>
      <c r="EG6" s="22">
        <f t="shared" si="14"/>
        <v>0.43</v>
      </c>
      <c r="EH6" s="22">
        <f t="shared" si="14"/>
        <v>0.37</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62031</v>
      </c>
      <c r="D7" s="24">
        <v>46</v>
      </c>
      <c r="E7" s="24">
        <v>1</v>
      </c>
      <c r="F7" s="24">
        <v>0</v>
      </c>
      <c r="G7" s="24">
        <v>1</v>
      </c>
      <c r="H7" s="24" t="s">
        <v>93</v>
      </c>
      <c r="I7" s="24" t="s">
        <v>94</v>
      </c>
      <c r="J7" s="24" t="s">
        <v>95</v>
      </c>
      <c r="K7" s="24" t="s">
        <v>96</v>
      </c>
      <c r="L7" s="24" t="s">
        <v>97</v>
      </c>
      <c r="M7" s="24" t="s">
        <v>98</v>
      </c>
      <c r="N7" s="25" t="s">
        <v>99</v>
      </c>
      <c r="O7" s="25">
        <v>86.01</v>
      </c>
      <c r="P7" s="25">
        <v>99.67</v>
      </c>
      <c r="Q7" s="25">
        <v>3894</v>
      </c>
      <c r="R7" s="25">
        <v>116731</v>
      </c>
      <c r="S7" s="25">
        <v>1311.51</v>
      </c>
      <c r="T7" s="25">
        <v>89.01</v>
      </c>
      <c r="U7" s="25">
        <v>122237</v>
      </c>
      <c r="V7" s="25">
        <v>427</v>
      </c>
      <c r="W7" s="25">
        <v>286.27</v>
      </c>
      <c r="X7" s="25">
        <v>111.65</v>
      </c>
      <c r="Y7" s="25">
        <v>115.01</v>
      </c>
      <c r="Z7" s="25">
        <v>111.12</v>
      </c>
      <c r="AA7" s="25">
        <v>110.18</v>
      </c>
      <c r="AB7" s="25">
        <v>110.31</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619.24</v>
      </c>
      <c r="AU7" s="25">
        <v>656.79</v>
      </c>
      <c r="AV7" s="25">
        <v>598.57000000000005</v>
      </c>
      <c r="AW7" s="25">
        <v>583.32000000000005</v>
      </c>
      <c r="AX7" s="25">
        <v>500.56</v>
      </c>
      <c r="AY7" s="25">
        <v>360.96</v>
      </c>
      <c r="AZ7" s="25">
        <v>351.29</v>
      </c>
      <c r="BA7" s="25">
        <v>364.24</v>
      </c>
      <c r="BB7" s="25">
        <v>369.82</v>
      </c>
      <c r="BC7" s="25">
        <v>355.75</v>
      </c>
      <c r="BD7" s="25">
        <v>239.69</v>
      </c>
      <c r="BE7" s="25">
        <v>134.38</v>
      </c>
      <c r="BF7" s="25">
        <v>115.93</v>
      </c>
      <c r="BG7" s="25">
        <v>99.35</v>
      </c>
      <c r="BH7" s="25">
        <v>88.13</v>
      </c>
      <c r="BI7" s="25">
        <v>88.16</v>
      </c>
      <c r="BJ7" s="25">
        <v>239.18</v>
      </c>
      <c r="BK7" s="25">
        <v>236.29</v>
      </c>
      <c r="BL7" s="25">
        <v>238.77</v>
      </c>
      <c r="BM7" s="25">
        <v>218.57</v>
      </c>
      <c r="BN7" s="25">
        <v>222.45</v>
      </c>
      <c r="BO7" s="25">
        <v>264.86</v>
      </c>
      <c r="BP7" s="25">
        <v>105.78</v>
      </c>
      <c r="BQ7" s="25">
        <v>109.38</v>
      </c>
      <c r="BR7" s="25">
        <v>105.77</v>
      </c>
      <c r="BS7" s="25">
        <v>104.81</v>
      </c>
      <c r="BT7" s="25">
        <v>103.87</v>
      </c>
      <c r="BU7" s="25">
        <v>101.89</v>
      </c>
      <c r="BV7" s="25">
        <v>104.33</v>
      </c>
      <c r="BW7" s="25">
        <v>98.85</v>
      </c>
      <c r="BX7" s="25">
        <v>101.78</v>
      </c>
      <c r="BY7" s="25">
        <v>100.33</v>
      </c>
      <c r="BZ7" s="25">
        <v>97.59</v>
      </c>
      <c r="CA7" s="25">
        <v>192.78</v>
      </c>
      <c r="CB7" s="25">
        <v>190.49</v>
      </c>
      <c r="CC7" s="25">
        <v>197.65</v>
      </c>
      <c r="CD7" s="25">
        <v>199.87</v>
      </c>
      <c r="CE7" s="25">
        <v>202.27</v>
      </c>
      <c r="CF7" s="25">
        <v>156.32</v>
      </c>
      <c r="CG7" s="25">
        <v>157.4</v>
      </c>
      <c r="CH7" s="25">
        <v>162.61000000000001</v>
      </c>
      <c r="CI7" s="25">
        <v>163.94</v>
      </c>
      <c r="CJ7" s="25">
        <v>169.31</v>
      </c>
      <c r="CK7" s="25">
        <v>181.66</v>
      </c>
      <c r="CL7" s="25">
        <v>41.78</v>
      </c>
      <c r="CM7" s="25">
        <v>41.52</v>
      </c>
      <c r="CN7" s="25">
        <v>41.8</v>
      </c>
      <c r="CO7" s="25">
        <v>41.24</v>
      </c>
      <c r="CP7" s="25">
        <v>40.340000000000003</v>
      </c>
      <c r="CQ7" s="25">
        <v>63.23</v>
      </c>
      <c r="CR7" s="25">
        <v>62.59</v>
      </c>
      <c r="CS7" s="25">
        <v>61.81</v>
      </c>
      <c r="CT7" s="25">
        <v>62.35</v>
      </c>
      <c r="CU7" s="25">
        <v>62.69</v>
      </c>
      <c r="CV7" s="25">
        <v>60.21</v>
      </c>
      <c r="CW7" s="25">
        <v>86.62</v>
      </c>
      <c r="CX7" s="25">
        <v>85.98</v>
      </c>
      <c r="CY7" s="25">
        <v>84.42</v>
      </c>
      <c r="CZ7" s="25">
        <v>83.87</v>
      </c>
      <c r="DA7" s="25">
        <v>84.26</v>
      </c>
      <c r="DB7" s="25">
        <v>89.35</v>
      </c>
      <c r="DC7" s="25">
        <v>89.7</v>
      </c>
      <c r="DD7" s="25">
        <v>89.24</v>
      </c>
      <c r="DE7" s="25">
        <v>88.71</v>
      </c>
      <c r="DF7" s="25">
        <v>88.32</v>
      </c>
      <c r="DG7" s="25">
        <v>89.21</v>
      </c>
      <c r="DH7" s="25">
        <v>62.16</v>
      </c>
      <c r="DI7" s="25">
        <v>62.76</v>
      </c>
      <c r="DJ7" s="25">
        <v>63.71</v>
      </c>
      <c r="DK7" s="25">
        <v>64.2</v>
      </c>
      <c r="DL7" s="25">
        <v>64.260000000000005</v>
      </c>
      <c r="DM7" s="25">
        <v>49.62</v>
      </c>
      <c r="DN7" s="25">
        <v>50.5</v>
      </c>
      <c r="DO7" s="25">
        <v>51.28</v>
      </c>
      <c r="DP7" s="25">
        <v>51.95</v>
      </c>
      <c r="DQ7" s="25">
        <v>52.55</v>
      </c>
      <c r="DR7" s="25">
        <v>52.41</v>
      </c>
      <c r="DS7" s="25">
        <v>22.22</v>
      </c>
      <c r="DT7" s="25">
        <v>23.44</v>
      </c>
      <c r="DU7" s="25">
        <v>24.15</v>
      </c>
      <c r="DV7" s="25">
        <v>24.91</v>
      </c>
      <c r="DW7" s="25">
        <v>30.35</v>
      </c>
      <c r="DX7" s="25">
        <v>19.510000000000002</v>
      </c>
      <c r="DY7" s="25">
        <v>21.19</v>
      </c>
      <c r="DZ7" s="25">
        <v>22.64</v>
      </c>
      <c r="EA7" s="25">
        <v>24.49</v>
      </c>
      <c r="EB7" s="25">
        <v>25.85</v>
      </c>
      <c r="EC7" s="25">
        <v>26.78</v>
      </c>
      <c r="ED7" s="25">
        <v>0.24</v>
      </c>
      <c r="EE7" s="25">
        <v>0.88</v>
      </c>
      <c r="EF7" s="25">
        <v>0.27</v>
      </c>
      <c r="EG7" s="25">
        <v>0.43</v>
      </c>
      <c r="EH7" s="25">
        <v>0.37</v>
      </c>
      <c r="EI7" s="25">
        <v>0.67</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83080</cp:lastModifiedBy>
  <cp:lastPrinted>2026-01-30T11:29:01Z</cp:lastPrinted>
  <dcterms:created xsi:type="dcterms:W3CDTF">2025-12-12T09:11:54Z</dcterms:created>
  <dcterms:modified xsi:type="dcterms:W3CDTF">2026-02-03T09:33:38Z</dcterms:modified>
  <cp:category/>
</cp:coreProperties>
</file>