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3.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5F20918B-8C82-409A-AFFF-A0D6404C55A6}" xr6:coauthVersionLast="47" xr6:coauthVersionMax="47" xr10:uidLastSave="{00000000-0000-0000-0000-000000000000}"/>
  <bookViews>
    <workbookView xWindow="-108" yWindow="-108" windowWidth="23256" windowHeight="12456" tabRatio="971" activeTab="1" xr2:uid="{00000000-000D-0000-FFFF-FFFF00000000}"/>
  </bookViews>
  <sheets>
    <sheet name="【記載例】総括票" sheetId="29" r:id="rId1"/>
    <sheet name="【記載例】個票①" sheetId="33" r:id="rId2"/>
    <sheet name="【記載例】個票②" sheetId="34" r:id="rId3"/>
    <sheet name="【記載例】個票③" sheetId="35" r:id="rId4"/>
  </sheets>
  <externalReferences>
    <externalReference r:id="rId5"/>
  </externalReferences>
  <definedNames>
    <definedName name="_xlnm.Print_Area" localSheetId="1">【記載例】個票①!$A$1:$AJ$92</definedName>
    <definedName name="_xlnm.Print_Area" localSheetId="2">【記載例】個票②!$A$1:$AJ$92</definedName>
    <definedName name="_xlnm.Print_Area" localSheetId="3">【記載例】個票③!$A$1:$AJ$92</definedName>
    <definedName name="_xlnm.Print_Area" localSheetId="0">【記載例】総括票!$A$1:$AJ$117</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9" i="29" l="1"/>
  <c r="D108" i="29"/>
  <c r="D107" i="29"/>
  <c r="D106" i="29"/>
  <c r="D105" i="29"/>
  <c r="D104" i="29"/>
  <c r="D103" i="29"/>
  <c r="T51" i="29"/>
  <c r="R51" i="29"/>
  <c r="P51" i="29"/>
  <c r="L51" i="29"/>
  <c r="H51" i="29"/>
  <c r="D102" i="29" s="1"/>
  <c r="H102" i="29" s="1"/>
  <c r="D51" i="29"/>
  <c r="AH51" i="29" s="1"/>
  <c r="T50" i="29"/>
  <c r="T49" i="29"/>
  <c r="R50" i="29"/>
  <c r="R49" i="29"/>
  <c r="P50" i="29"/>
  <c r="P49" i="29"/>
  <c r="L50" i="29"/>
  <c r="L49" i="29"/>
  <c r="H50" i="29"/>
  <c r="D101" i="29" s="1"/>
  <c r="T101" i="29" s="1"/>
  <c r="H49" i="29"/>
  <c r="D100" i="29" s="1"/>
  <c r="H100" i="29" s="1"/>
  <c r="D50" i="29"/>
  <c r="D49" i="29"/>
  <c r="H101" i="29" l="1"/>
  <c r="X100" i="29"/>
  <c r="T100" i="29"/>
  <c r="P100" i="29"/>
  <c r="L100" i="29"/>
  <c r="P101" i="29"/>
  <c r="L101" i="29"/>
  <c r="X102" i="29"/>
  <c r="T102" i="29"/>
  <c r="P102" i="29"/>
  <c r="X101" i="29"/>
  <c r="L102" i="29"/>
  <c r="D93" i="29"/>
  <c r="D94" i="29"/>
  <c r="D95" i="29"/>
  <c r="D96" i="29"/>
  <c r="D97" i="29"/>
  <c r="D98" i="29"/>
  <c r="D99" i="29"/>
  <c r="AH22" i="29"/>
  <c r="H22" i="29"/>
  <c r="D92" i="29" s="1"/>
  <c r="T22" i="29"/>
  <c r="R22" i="29"/>
  <c r="P22" i="29"/>
  <c r="L22" i="29"/>
  <c r="H21" i="29"/>
  <c r="D91" i="29" s="1"/>
  <c r="H20" i="29"/>
  <c r="D90" i="29" s="1"/>
  <c r="L90" i="29" s="1"/>
  <c r="D21" i="29"/>
  <c r="D20" i="29"/>
  <c r="D22" i="29"/>
  <c r="R21" i="29"/>
  <c r="R20" i="29"/>
  <c r="P21" i="29"/>
  <c r="P20" i="29"/>
  <c r="L20" i="29"/>
  <c r="L21" i="29"/>
  <c r="S84" i="29"/>
  <c r="L84" i="29"/>
  <c r="P73" i="29"/>
  <c r="P74" i="29"/>
  <c r="P60" i="34"/>
  <c r="V72" i="29"/>
  <c r="S72" i="29"/>
  <c r="V71" i="29"/>
  <c r="S71" i="29"/>
  <c r="V70" i="29"/>
  <c r="S70" i="29"/>
  <c r="V69" i="29"/>
  <c r="S69" i="29"/>
  <c r="V68" i="29"/>
  <c r="S68" i="29"/>
  <c r="V67" i="29"/>
  <c r="S67" i="29"/>
  <c r="V66" i="29"/>
  <c r="S66" i="29"/>
  <c r="V65" i="29"/>
  <c r="S65" i="29"/>
  <c r="V64" i="29"/>
  <c r="S64" i="29"/>
  <c r="M72" i="29"/>
  <c r="M71" i="29"/>
  <c r="M70" i="29"/>
  <c r="M69" i="29"/>
  <c r="M68" i="29"/>
  <c r="M67" i="29"/>
  <c r="M66" i="29"/>
  <c r="M65" i="29"/>
  <c r="M64" i="29"/>
  <c r="J72" i="29"/>
  <c r="J71" i="29"/>
  <c r="J64" i="29"/>
  <c r="J65" i="29"/>
  <c r="J66" i="29"/>
  <c r="J67" i="29"/>
  <c r="J68" i="29"/>
  <c r="J69" i="29"/>
  <c r="J70" i="29"/>
  <c r="AE88" i="35"/>
  <c r="AH88" i="35" s="1"/>
  <c r="AE86" i="35"/>
  <c r="AH86" i="35" s="1"/>
  <c r="L80" i="35"/>
  <c r="H79" i="35"/>
  <c r="H78" i="35"/>
  <c r="H77" i="35"/>
  <c r="D77" i="35"/>
  <c r="V63" i="35"/>
  <c r="V64" i="35" s="1"/>
  <c r="S63" i="35"/>
  <c r="S64" i="35" s="1"/>
  <c r="M63" i="35"/>
  <c r="M64" i="35" s="1"/>
  <c r="J63" i="35"/>
  <c r="J64" i="35" s="1"/>
  <c r="AE62" i="35"/>
  <c r="AB62" i="35"/>
  <c r="Y62" i="35"/>
  <c r="P62" i="35"/>
  <c r="AE61" i="35"/>
  <c r="AH61" i="35" s="1"/>
  <c r="AB61" i="35"/>
  <c r="Y61" i="35"/>
  <c r="P61" i="35"/>
  <c r="AE60" i="35"/>
  <c r="AB60" i="35"/>
  <c r="Y60" i="35"/>
  <c r="P60" i="35"/>
  <c r="AE59" i="35"/>
  <c r="AB59" i="35"/>
  <c r="AH59" i="35" s="1"/>
  <c r="Y59" i="35"/>
  <c r="P59" i="35"/>
  <c r="AE58" i="35"/>
  <c r="AB58" i="35"/>
  <c r="Y58" i="35"/>
  <c r="P58" i="35"/>
  <c r="AE57" i="35"/>
  <c r="AB57" i="35"/>
  <c r="AH57" i="35" s="1"/>
  <c r="Y57" i="35"/>
  <c r="P57" i="35"/>
  <c r="AE56" i="35"/>
  <c r="AB56" i="35"/>
  <c r="Y56" i="35"/>
  <c r="P56" i="35"/>
  <c r="AE55" i="35"/>
  <c r="AB55" i="35"/>
  <c r="AH55" i="35" s="1"/>
  <c r="Y55" i="35"/>
  <c r="P55" i="35"/>
  <c r="AE54" i="35"/>
  <c r="AB54" i="35"/>
  <c r="Y54" i="35"/>
  <c r="P54" i="35"/>
  <c r="AE53" i="35"/>
  <c r="AB53" i="35"/>
  <c r="Y53" i="35"/>
  <c r="P53" i="35"/>
  <c r="AE52" i="35"/>
  <c r="AB52" i="35"/>
  <c r="Y52" i="35"/>
  <c r="P52" i="35"/>
  <c r="AE51" i="35"/>
  <c r="AB51" i="35"/>
  <c r="AH51" i="35" s="1"/>
  <c r="Y51" i="35"/>
  <c r="P51" i="35"/>
  <c r="P45" i="35"/>
  <c r="A44" i="35"/>
  <c r="P41" i="35"/>
  <c r="A40" i="35"/>
  <c r="P37" i="35"/>
  <c r="A36" i="35"/>
  <c r="W22" i="29" s="1"/>
  <c r="P31" i="35"/>
  <c r="P27" i="35"/>
  <c r="P23" i="35"/>
  <c r="A44" i="34"/>
  <c r="AE88" i="34"/>
  <c r="AH88" i="34" s="1"/>
  <c r="AE86" i="34"/>
  <c r="AH86" i="34" s="1"/>
  <c r="L80" i="34"/>
  <c r="H79" i="34"/>
  <c r="H78" i="34"/>
  <c r="H77" i="34"/>
  <c r="D77" i="34"/>
  <c r="V63" i="34"/>
  <c r="V64" i="34" s="1"/>
  <c r="S63" i="34"/>
  <c r="S64" i="34" s="1"/>
  <c r="S65" i="34" s="1"/>
  <c r="M63" i="34"/>
  <c r="M64" i="34" s="1"/>
  <c r="J63" i="34"/>
  <c r="J64" i="34" s="1"/>
  <c r="J65" i="34" s="1"/>
  <c r="AE62" i="34"/>
  <c r="AB62" i="34"/>
  <c r="Y62" i="34"/>
  <c r="P62" i="34"/>
  <c r="AE61" i="34"/>
  <c r="AB61" i="34"/>
  <c r="Y61" i="34"/>
  <c r="P61" i="34"/>
  <c r="AE60" i="34"/>
  <c r="AB60" i="34"/>
  <c r="AH60" i="34" s="1"/>
  <c r="Y60" i="34"/>
  <c r="AE59" i="34"/>
  <c r="AB59" i="34"/>
  <c r="Y59" i="34"/>
  <c r="P59" i="34"/>
  <c r="AE58" i="34"/>
  <c r="AB58" i="34"/>
  <c r="Y58" i="34"/>
  <c r="P58" i="34"/>
  <c r="AE57" i="34"/>
  <c r="AB57" i="34"/>
  <c r="Y57" i="34"/>
  <c r="P57" i="34"/>
  <c r="AH56" i="34"/>
  <c r="AE56" i="34"/>
  <c r="AB56" i="34"/>
  <c r="Y56" i="34"/>
  <c r="P56" i="34"/>
  <c r="AE55" i="34"/>
  <c r="AB55" i="34"/>
  <c r="AH55" i="34" s="1"/>
  <c r="Y55" i="34"/>
  <c r="P55" i="34"/>
  <c r="AE54" i="34"/>
  <c r="AB54" i="34"/>
  <c r="AH54" i="34" s="1"/>
  <c r="Y54" i="34"/>
  <c r="P54" i="34"/>
  <c r="AE53" i="34"/>
  <c r="AB53" i="34"/>
  <c r="Y53" i="34"/>
  <c r="P53" i="34"/>
  <c r="AE52" i="34"/>
  <c r="AB52" i="34"/>
  <c r="AH52" i="34" s="1"/>
  <c r="Y52" i="34"/>
  <c r="P52" i="34"/>
  <c r="AE51" i="34"/>
  <c r="AB51" i="34"/>
  <c r="AH51" i="34" s="1"/>
  <c r="Y51" i="34"/>
  <c r="P51" i="34"/>
  <c r="P45" i="34"/>
  <c r="P41" i="34"/>
  <c r="A40" i="34"/>
  <c r="P37" i="34"/>
  <c r="A36" i="34"/>
  <c r="AC21" i="29" s="1"/>
  <c r="P31" i="34"/>
  <c r="P27" i="34"/>
  <c r="P23" i="34"/>
  <c r="AE88" i="33"/>
  <c r="AH88" i="33" s="1"/>
  <c r="P45" i="33"/>
  <c r="P41" i="33"/>
  <c r="A40" i="33"/>
  <c r="P37" i="33"/>
  <c r="A36" i="33"/>
  <c r="AC20" i="29" s="1"/>
  <c r="P31" i="33"/>
  <c r="P27" i="33"/>
  <c r="P23" i="33"/>
  <c r="AE86" i="33"/>
  <c r="AH86" i="33" s="1"/>
  <c r="L80" i="33"/>
  <c r="H79" i="33"/>
  <c r="H78" i="33"/>
  <c r="H77" i="33"/>
  <c r="D77" i="33"/>
  <c r="T77" i="33" s="1"/>
  <c r="V63" i="33"/>
  <c r="V64" i="33" s="1"/>
  <c r="S63" i="33"/>
  <c r="S64" i="33" s="1"/>
  <c r="S65" i="33" s="1"/>
  <c r="M63" i="33"/>
  <c r="M64" i="33" s="1"/>
  <c r="J63" i="33"/>
  <c r="J64" i="33" s="1"/>
  <c r="AE62" i="33"/>
  <c r="AB62" i="33"/>
  <c r="AH62" i="33" s="1"/>
  <c r="Y62" i="33"/>
  <c r="P62" i="33"/>
  <c r="AE61" i="33"/>
  <c r="AB61" i="33"/>
  <c r="Y61" i="33"/>
  <c r="P61" i="33"/>
  <c r="AE60" i="33"/>
  <c r="AB60" i="33"/>
  <c r="AH60" i="33" s="1"/>
  <c r="Y60" i="33"/>
  <c r="P60" i="33"/>
  <c r="AE59" i="33"/>
  <c r="AH59" i="33" s="1"/>
  <c r="AB59" i="33"/>
  <c r="Y59" i="33"/>
  <c r="P59" i="33"/>
  <c r="AE58" i="33"/>
  <c r="AB58" i="33"/>
  <c r="AH58" i="33" s="1"/>
  <c r="Y58" i="33"/>
  <c r="P58" i="33"/>
  <c r="AE57" i="33"/>
  <c r="AB57" i="33"/>
  <c r="Y57" i="33"/>
  <c r="P57" i="33"/>
  <c r="AE56" i="33"/>
  <c r="AB56" i="33"/>
  <c r="AH56" i="33" s="1"/>
  <c r="Y56" i="33"/>
  <c r="P56" i="33"/>
  <c r="AE55" i="33"/>
  <c r="AB55" i="33"/>
  <c r="Y55" i="33"/>
  <c r="P55" i="33"/>
  <c r="AE54" i="33"/>
  <c r="AH54" i="33" s="1"/>
  <c r="AB54" i="33"/>
  <c r="Y54" i="33"/>
  <c r="P54" i="33"/>
  <c r="AE53" i="33"/>
  <c r="AB53" i="33"/>
  <c r="Y53" i="33"/>
  <c r="P53" i="33"/>
  <c r="AE52" i="33"/>
  <c r="AB52" i="33"/>
  <c r="Y52" i="33"/>
  <c r="P52" i="33"/>
  <c r="AE51" i="33"/>
  <c r="AB51" i="33"/>
  <c r="Y51" i="33"/>
  <c r="P51" i="33"/>
  <c r="W20" i="29" l="1"/>
  <c r="AA22" i="29"/>
  <c r="AH53" i="34"/>
  <c r="AH57" i="34"/>
  <c r="AH59" i="34"/>
  <c r="AH61" i="34"/>
  <c r="AA20" i="29"/>
  <c r="AC22" i="29"/>
  <c r="T79" i="34"/>
  <c r="AH52" i="35"/>
  <c r="AH54" i="35"/>
  <c r="AH56" i="35"/>
  <c r="AH58" i="35"/>
  <c r="T79" i="35"/>
  <c r="AE22" i="29"/>
  <c r="AH53" i="33"/>
  <c r="J65" i="33"/>
  <c r="AE50" i="29"/>
  <c r="AC50" i="29"/>
  <c r="AA50" i="29"/>
  <c r="W50" i="29"/>
  <c r="AH60" i="35"/>
  <c r="AH62" i="35"/>
  <c r="W21" i="29"/>
  <c r="AH55" i="33"/>
  <c r="AH57" i="33"/>
  <c r="AH61" i="33"/>
  <c r="AH62" i="34"/>
  <c r="AA21" i="29"/>
  <c r="AH58" i="34"/>
  <c r="AH52" i="33"/>
  <c r="AE51" i="29"/>
  <c r="AC51" i="29"/>
  <c r="AA51" i="29"/>
  <c r="W51" i="29"/>
  <c r="S65" i="35"/>
  <c r="Y63" i="33"/>
  <c r="AB63" i="33"/>
  <c r="AB64" i="33" s="1"/>
  <c r="AH51" i="33"/>
  <c r="AH63" i="33" s="1"/>
  <c r="AH64" i="33" s="1"/>
  <c r="P63" i="33"/>
  <c r="AC49" i="29"/>
  <c r="AA49" i="29"/>
  <c r="W49" i="29"/>
  <c r="AE49" i="29"/>
  <c r="H91" i="29"/>
  <c r="L91" i="29"/>
  <c r="L110" i="29" s="1"/>
  <c r="H90" i="29"/>
  <c r="T89" i="29"/>
  <c r="T90" i="29"/>
  <c r="X92" i="29"/>
  <c r="T92" i="29"/>
  <c r="P92" i="29"/>
  <c r="L92" i="29"/>
  <c r="H92" i="29"/>
  <c r="H80" i="35"/>
  <c r="Y63" i="35"/>
  <c r="Y64" i="35" s="1"/>
  <c r="AE85" i="35" s="1"/>
  <c r="AH85" i="35" s="1"/>
  <c r="AE63" i="35"/>
  <c r="AE64" i="35" s="1"/>
  <c r="AB63" i="35"/>
  <c r="AB64" i="35" s="1"/>
  <c r="AH53" i="35"/>
  <c r="P63" i="35"/>
  <c r="P64" i="35" s="1"/>
  <c r="J65" i="35"/>
  <c r="P78" i="35"/>
  <c r="X78" i="35" s="1"/>
  <c r="T78" i="35"/>
  <c r="P77" i="35"/>
  <c r="P79" i="35"/>
  <c r="T77" i="35"/>
  <c r="AE63" i="34"/>
  <c r="AE64" i="34" s="1"/>
  <c r="Y63" i="34"/>
  <c r="P63" i="34"/>
  <c r="P78" i="34"/>
  <c r="AH63" i="34"/>
  <c r="AH64" i="34" s="1"/>
  <c r="AB63" i="34"/>
  <c r="AB64" i="34" s="1"/>
  <c r="H80" i="34"/>
  <c r="T78" i="34"/>
  <c r="P77" i="34"/>
  <c r="P91" i="29" s="1"/>
  <c r="P79" i="34"/>
  <c r="X79" i="34" s="1"/>
  <c r="T77" i="34"/>
  <c r="T91" i="29" s="1"/>
  <c r="P77" i="33"/>
  <c r="X77" i="33" s="1"/>
  <c r="X90" i="29" s="1"/>
  <c r="T79" i="33"/>
  <c r="P79" i="33"/>
  <c r="AE63" i="33"/>
  <c r="AE64" i="33" s="1"/>
  <c r="H80" i="33"/>
  <c r="P78" i="33"/>
  <c r="T78" i="33"/>
  <c r="H110" i="29" l="1"/>
  <c r="AB65" i="33"/>
  <c r="AE87" i="33" s="1"/>
  <c r="AH87" i="33" s="1"/>
  <c r="AH63" i="35"/>
  <c r="AH64" i="35" s="1"/>
  <c r="X79" i="35"/>
  <c r="P90" i="29"/>
  <c r="P110" i="29" s="1"/>
  <c r="T110" i="29"/>
  <c r="P64" i="34"/>
  <c r="T21" i="29"/>
  <c r="Y64" i="34"/>
  <c r="AE85" i="34" s="1"/>
  <c r="AH85" i="34" s="1"/>
  <c r="AE21" i="29"/>
  <c r="AE92" i="33"/>
  <c r="Y64" i="33"/>
  <c r="AE85" i="33" s="1"/>
  <c r="AH85" i="33" s="1"/>
  <c r="AH89" i="33" s="1"/>
  <c r="AE20" i="29"/>
  <c r="P64" i="33"/>
  <c r="T20" i="29"/>
  <c r="AE92" i="35"/>
  <c r="AB65" i="35"/>
  <c r="AE87" i="35" s="1"/>
  <c r="AH87" i="35" s="1"/>
  <c r="AH89" i="35" s="1"/>
  <c r="T80" i="35"/>
  <c r="P80" i="35"/>
  <c r="X77" i="35"/>
  <c r="X80" i="35" s="1"/>
  <c r="AB65" i="34"/>
  <c r="AE92" i="34"/>
  <c r="X78" i="34"/>
  <c r="P80" i="34"/>
  <c r="X77" i="34"/>
  <c r="T80" i="34"/>
  <c r="T80" i="33"/>
  <c r="X79" i="33"/>
  <c r="X78" i="33"/>
  <c r="P80" i="33"/>
  <c r="X80" i="34" l="1"/>
  <c r="X91" i="29"/>
  <c r="X110" i="29" s="1"/>
  <c r="AH49" i="29"/>
  <c r="AH20" i="29"/>
  <c r="AE87" i="34"/>
  <c r="AH87" i="34" s="1"/>
  <c r="AH89" i="34" s="1"/>
  <c r="X80" i="33"/>
  <c r="AH21" i="29" l="1"/>
  <c r="AH50" i="29"/>
  <c r="AH116" i="29" l="1"/>
  <c r="V76" i="29" l="1"/>
  <c r="J76" i="29"/>
  <c r="P67" i="29"/>
  <c r="P64" i="29" l="1"/>
  <c r="AE64" i="29"/>
  <c r="AE65" i="29"/>
  <c r="AE66" i="29"/>
  <c r="AE67" i="29"/>
  <c r="AE68" i="29"/>
  <c r="AE69" i="29"/>
  <c r="AE70" i="29"/>
  <c r="AE71" i="29"/>
  <c r="AE72" i="29"/>
  <c r="AE73" i="29"/>
  <c r="AE74" i="29"/>
  <c r="AE75" i="29"/>
  <c r="AB64" i="29"/>
  <c r="AB65" i="29"/>
  <c r="AB66" i="29"/>
  <c r="AB67" i="29"/>
  <c r="AB68" i="29"/>
  <c r="AB69" i="29"/>
  <c r="AB70" i="29"/>
  <c r="AB71" i="29"/>
  <c r="AB72" i="29"/>
  <c r="AB73" i="29"/>
  <c r="AB74" i="29"/>
  <c r="AB75" i="29"/>
  <c r="Y75" i="29"/>
  <c r="Y65" i="29"/>
  <c r="Y64" i="29"/>
  <c r="Y66" i="29"/>
  <c r="Y67" i="29"/>
  <c r="Y68" i="29"/>
  <c r="Y69" i="29"/>
  <c r="Y70" i="29"/>
  <c r="Y71" i="29"/>
  <c r="Y72" i="29"/>
  <c r="Y73" i="29"/>
  <c r="Y74" i="29"/>
  <c r="V77" i="29"/>
  <c r="S76" i="29"/>
  <c r="S77" i="29" s="1"/>
  <c r="M76" i="29"/>
  <c r="M77" i="29" s="1"/>
  <c r="J77" i="29"/>
  <c r="P65" i="29"/>
  <c r="P66" i="29"/>
  <c r="P68" i="29"/>
  <c r="P69" i="29"/>
  <c r="P70" i="29"/>
  <c r="P71" i="29"/>
  <c r="P72" i="29"/>
  <c r="P75" i="29"/>
  <c r="J78" i="29" l="1"/>
  <c r="S78" i="29"/>
  <c r="AH75" i="29"/>
  <c r="AH74" i="29"/>
  <c r="AH67" i="29"/>
  <c r="AH73" i="29"/>
  <c r="AH66" i="29"/>
  <c r="AB76" i="29"/>
  <c r="AB77" i="29" s="1"/>
  <c r="AE76" i="29"/>
  <c r="AE77" i="29" s="1"/>
  <c r="Y76" i="29"/>
  <c r="P76" i="29"/>
  <c r="P77" i="29" s="1"/>
  <c r="AH72" i="29"/>
  <c r="AH65" i="29"/>
  <c r="AH71" i="29"/>
  <c r="AH64" i="29"/>
  <c r="AH70" i="29"/>
  <c r="AH69" i="29"/>
  <c r="AH68" i="29"/>
  <c r="Y77" i="29" l="1"/>
  <c r="AB78" i="29"/>
  <c r="AH76" i="29"/>
  <c r="AH77" i="29" s="1"/>
  <c r="AH117" i="29" l="1"/>
  <c r="AH118" i="29" l="1"/>
  <c r="AH115" i="29" l="1"/>
  <c r="AH119" i="29" s="1"/>
</calcChain>
</file>

<file path=xl/sharedStrings.xml><?xml version="1.0" encoding="utf-8"?>
<sst xmlns="http://schemas.openxmlformats.org/spreadsheetml/2006/main" count="1411" uniqueCount="212">
  <si>
    <t>住所又は所在地</t>
    <rPh sb="0" eb="2">
      <t>ジュウショ</t>
    </rPh>
    <rPh sb="2" eb="3">
      <t>マタ</t>
    </rPh>
    <rPh sb="4" eb="7">
      <t>ショザイチ</t>
    </rPh>
    <phoneticPr fontId="15"/>
  </si>
  <si>
    <t>年</t>
    <rPh sb="0" eb="1">
      <t>ネン</t>
    </rPh>
    <phoneticPr fontId="15"/>
  </si>
  <si>
    <t>月</t>
    <rPh sb="0" eb="1">
      <t>ガツ</t>
    </rPh>
    <phoneticPr fontId="15"/>
  </si>
  <si>
    <t>日</t>
    <rPh sb="0" eb="1">
      <t>ニチ</t>
    </rPh>
    <phoneticPr fontId="15"/>
  </si>
  <si>
    <t>連絡先</t>
    <rPh sb="0" eb="3">
      <t>レンラクサキ</t>
    </rPh>
    <phoneticPr fontId="15"/>
  </si>
  <si>
    <t>〒</t>
    <phoneticPr fontId="6"/>
  </si>
  <si>
    <t>１　事業実施主体概要</t>
    <rPh sb="2" eb="4">
      <t>ジギョウ</t>
    </rPh>
    <rPh sb="4" eb="6">
      <t>ジッシ</t>
    </rPh>
    <rPh sb="6" eb="8">
      <t>シュタイ</t>
    </rPh>
    <rPh sb="8" eb="10">
      <t>ガイヨウ</t>
    </rPh>
    <phoneticPr fontId="15"/>
  </si>
  <si>
    <t>計</t>
    <rPh sb="0" eb="1">
      <t>ケイ</t>
    </rPh>
    <phoneticPr fontId="6"/>
  </si>
  <si>
    <t>ａ</t>
    <phoneticPr fontId="6"/>
  </si>
  <si>
    <t>設立年月日</t>
    <rPh sb="0" eb="5">
      <t>セツリツネンガッピ</t>
    </rPh>
    <phoneticPr fontId="15"/>
  </si>
  <si>
    <t>台</t>
    <rPh sb="0" eb="1">
      <t>ダイ</t>
    </rPh>
    <phoneticPr fontId="6"/>
  </si>
  <si>
    <t>３　成果目標</t>
    <rPh sb="2" eb="6">
      <t>セイカモクヒョウ</t>
    </rPh>
    <phoneticPr fontId="15"/>
  </si>
  <si>
    <t>使用年数</t>
    <rPh sb="0" eb="4">
      <t>シヨウネンスウ</t>
    </rPh>
    <phoneticPr fontId="6"/>
  </si>
  <si>
    <t>１台目</t>
    <rPh sb="1" eb="3">
      <t>ダイメ</t>
    </rPh>
    <phoneticPr fontId="6"/>
  </si>
  <si>
    <t>課税区分</t>
    <rPh sb="0" eb="4">
      <t>カゼイクブン</t>
    </rPh>
    <phoneticPr fontId="6"/>
  </si>
  <si>
    <t>市町村費</t>
    <rPh sb="0" eb="4">
      <t>シチョウソンヒ</t>
    </rPh>
    <phoneticPr fontId="6"/>
  </si>
  <si>
    <t>事業費
（税抜）</t>
    <rPh sb="0" eb="3">
      <t>ジギョウヒ</t>
    </rPh>
    <rPh sb="5" eb="7">
      <t>ゼ</t>
    </rPh>
    <phoneticPr fontId="6"/>
  </si>
  <si>
    <t>事業費
（税込）</t>
    <rPh sb="0" eb="3">
      <t>ジギョウヒ</t>
    </rPh>
    <rPh sb="5" eb="7">
      <t>ゼイコミ</t>
    </rPh>
    <phoneticPr fontId="6"/>
  </si>
  <si>
    <t>本則課税</t>
  </si>
  <si>
    <t>型式</t>
    <rPh sb="0" eb="2">
      <t>カタシキ</t>
    </rPh>
    <phoneticPr fontId="6"/>
  </si>
  <si>
    <t>薬液吐出量</t>
    <rPh sb="0" eb="2">
      <t>ヤクエキ</t>
    </rPh>
    <rPh sb="2" eb="4">
      <t>ハキダ</t>
    </rPh>
    <rPh sb="4" eb="5">
      <t>リョウ</t>
    </rPh>
    <phoneticPr fontId="6"/>
  </si>
  <si>
    <t>ℓ／分（min）</t>
    <rPh sb="2" eb="3">
      <t>フン</t>
    </rPh>
    <phoneticPr fontId="6"/>
  </si>
  <si>
    <t>年</t>
    <rPh sb="0" eb="1">
      <t>ネン</t>
    </rPh>
    <phoneticPr fontId="6"/>
  </si>
  <si>
    <t>２台目</t>
    <rPh sb="1" eb="3">
      <t>ダイメ</t>
    </rPh>
    <phoneticPr fontId="6"/>
  </si>
  <si>
    <t>３台目</t>
    <rPh sb="1" eb="3">
      <t>ダイメ</t>
    </rPh>
    <phoneticPr fontId="6"/>
  </si>
  <si>
    <t>合　　　計</t>
    <rPh sb="0" eb="1">
      <t>ゴウ</t>
    </rPh>
    <rPh sb="4" eb="5">
      <t>ケイ</t>
    </rPh>
    <phoneticPr fontId="6"/>
  </si>
  <si>
    <t>千円</t>
    <rPh sb="0" eb="2">
      <t>セネン</t>
    </rPh>
    <phoneticPr fontId="6"/>
  </si>
  <si>
    <t>平成</t>
  </si>
  <si>
    <t>主な栽培品目</t>
    <rPh sb="0" eb="1">
      <t>オモ</t>
    </rPh>
    <rPh sb="2" eb="6">
      <t>サイバイヒンモク</t>
    </rPh>
    <phoneticPr fontId="15"/>
  </si>
  <si>
    <t>果樹の総販売額又は総所得額の増加</t>
    <rPh sb="0" eb="2">
      <t>カジュ</t>
    </rPh>
    <rPh sb="3" eb="7">
      <t>ソウハンバイガク</t>
    </rPh>
    <rPh sb="7" eb="8">
      <t>マタ</t>
    </rPh>
    <rPh sb="9" eb="13">
      <t>ソウショトクガク</t>
    </rPh>
    <rPh sb="14" eb="16">
      <t>ゾウカ</t>
    </rPh>
    <phoneticPr fontId="6"/>
  </si>
  <si>
    <t>２　要望内容</t>
    <rPh sb="2" eb="6">
      <t>ヨウボウナイヨウ</t>
    </rPh>
    <phoneticPr fontId="6"/>
  </si>
  <si>
    <t>歳</t>
    <rPh sb="0" eb="1">
      <t>サイ</t>
    </rPh>
    <phoneticPr fontId="6"/>
  </si>
  <si>
    <t>使用方法</t>
    <rPh sb="0" eb="4">
      <t>シヨウホウホウ</t>
    </rPh>
    <phoneticPr fontId="6"/>
  </si>
  <si>
    <t>共同利用</t>
    <rPh sb="0" eb="4">
      <t>キョウドウリヨウ</t>
    </rPh>
    <phoneticPr fontId="6"/>
  </si>
  <si>
    <t>対象樹種</t>
    <rPh sb="0" eb="4">
      <t>タイショウジュシュ</t>
    </rPh>
    <phoneticPr fontId="6"/>
  </si>
  <si>
    <t>さくらんぼ</t>
  </si>
  <si>
    <t>りんご</t>
  </si>
  <si>
    <t>大粒ぶどう</t>
    <rPh sb="0" eb="2">
      <t>ダイリュウ</t>
    </rPh>
    <phoneticPr fontId="2"/>
  </si>
  <si>
    <t>西洋なし</t>
    <rPh sb="0" eb="2">
      <t>セイヨウ</t>
    </rPh>
    <phoneticPr fontId="2"/>
  </si>
  <si>
    <t>もも</t>
  </si>
  <si>
    <t>かき</t>
  </si>
  <si>
    <t>すもも</t>
  </si>
  <si>
    <t>日本なし</t>
    <rPh sb="0" eb="2">
      <t>ニホン</t>
    </rPh>
    <phoneticPr fontId="2"/>
  </si>
  <si>
    <t>回</t>
    <rPh sb="0" eb="1">
      <t>カイ</t>
    </rPh>
    <phoneticPr fontId="6"/>
  </si>
  <si>
    <t>（委託者氏名）</t>
    <rPh sb="1" eb="6">
      <t>イタクシャシメイ</t>
    </rPh>
    <phoneticPr fontId="6"/>
  </si>
  <si>
    <t>（下限面積）</t>
    <rPh sb="1" eb="3">
      <t>カゲン</t>
    </rPh>
    <rPh sb="3" eb="5">
      <t>メンセキ</t>
    </rPh>
    <phoneticPr fontId="6"/>
  </si>
  <si>
    <t>ha</t>
    <phoneticPr fontId="6"/>
  </si>
  <si>
    <t>項目</t>
    <rPh sb="0" eb="2">
      <t>コウモク</t>
    </rPh>
    <phoneticPr fontId="6"/>
  </si>
  <si>
    <t>ポイント</t>
    <phoneticPr fontId="6"/>
  </si>
  <si>
    <t>山形県山形市松波2-8-1</t>
    <rPh sb="0" eb="3">
      <t>ヤマガタケン</t>
    </rPh>
    <rPh sb="3" eb="6">
      <t>ヤマガタシ</t>
    </rPh>
    <rPh sb="6" eb="8">
      <t>マツナミ</t>
    </rPh>
    <phoneticPr fontId="6"/>
  </si>
  <si>
    <t>XXX@pref.yamagata.jp</t>
    <phoneticPr fontId="6"/>
  </si>
  <si>
    <t>点</t>
    <rPh sb="0" eb="1">
      <t>テン</t>
    </rPh>
    <phoneticPr fontId="6"/>
  </si>
  <si>
    <t>％</t>
    <phoneticPr fontId="6"/>
  </si>
  <si>
    <t>判定</t>
    <rPh sb="0" eb="2">
      <t>ハンテイ</t>
    </rPh>
    <phoneticPr fontId="6"/>
  </si>
  <si>
    <t>経営体</t>
    <rPh sb="0" eb="3">
      <t>ケイエイタイ</t>
    </rPh>
    <phoneticPr fontId="6"/>
  </si>
  <si>
    <t>経営体</t>
    <rPh sb="0" eb="3">
      <t>ケイエイタイ</t>
    </rPh>
    <phoneticPr fontId="6"/>
  </si>
  <si>
    <t>〇か×を選択</t>
    <rPh sb="4" eb="6">
      <t>センタク</t>
    </rPh>
    <phoneticPr fontId="6"/>
  </si>
  <si>
    <t>合計ポイント</t>
    <rPh sb="0" eb="2">
      <t>ゴウケイ</t>
    </rPh>
    <phoneticPr fontId="6"/>
  </si>
  <si>
    <t>園地の継承に向け市町村等へ園地の情報提供を行う意向の有無</t>
    <rPh sb="0" eb="2">
      <t>エンチ</t>
    </rPh>
    <rPh sb="3" eb="5">
      <t>ケイショウ</t>
    </rPh>
    <rPh sb="6" eb="7">
      <t>ム</t>
    </rPh>
    <rPh sb="8" eb="11">
      <t>シチョウソン</t>
    </rPh>
    <rPh sb="11" eb="12">
      <t>ナド</t>
    </rPh>
    <rPh sb="13" eb="15">
      <t>エンチ</t>
    </rPh>
    <rPh sb="16" eb="20">
      <t>ジョテイ</t>
    </rPh>
    <rPh sb="21" eb="22">
      <t>オコナ</t>
    </rPh>
    <rPh sb="23" eb="25">
      <t>イコウ</t>
    </rPh>
    <rPh sb="26" eb="28">
      <t>ウム</t>
    </rPh>
    <phoneticPr fontId="6"/>
  </si>
  <si>
    <t>後継者の有無</t>
    <rPh sb="0" eb="3">
      <t>コウケイシャ</t>
    </rPh>
    <rPh sb="4" eb="6">
      <t>ウム</t>
    </rPh>
    <phoneticPr fontId="6"/>
  </si>
  <si>
    <t>電話番号</t>
    <rPh sb="0" eb="4">
      <t>デンワバンゴウ</t>
    </rPh>
    <phoneticPr fontId="6"/>
  </si>
  <si>
    <t>e－mail</t>
    <phoneticPr fontId="6"/>
  </si>
  <si>
    <t>型　　式</t>
    <rPh sb="0" eb="1">
      <t>カタ</t>
    </rPh>
    <rPh sb="3" eb="4">
      <t>シキ</t>
    </rPh>
    <phoneticPr fontId="6"/>
  </si>
  <si>
    <t>（１）スピードスプレーヤの更新</t>
    <rPh sb="13" eb="15">
      <t>コウシン</t>
    </rPh>
    <phoneticPr fontId="6"/>
  </si>
  <si>
    <t>※中古製品を取得して使用していた場合は、元の所有者が使用していた年数も含めて記載</t>
    <rPh sb="1" eb="3">
      <t>チュウコ</t>
    </rPh>
    <rPh sb="3" eb="5">
      <t>セイヒン</t>
    </rPh>
    <rPh sb="6" eb="8">
      <t>シュトク</t>
    </rPh>
    <rPh sb="10" eb="12">
      <t>シヨウ</t>
    </rPh>
    <rPh sb="16" eb="18">
      <t>バアイ</t>
    </rPh>
    <rPh sb="20" eb="21">
      <t>モト</t>
    </rPh>
    <rPh sb="22" eb="25">
      <t>ショユウシャ</t>
    </rPh>
    <rPh sb="26" eb="28">
      <t>シヨウ</t>
    </rPh>
    <rPh sb="32" eb="34">
      <t>ネンスウ</t>
    </rPh>
    <rPh sb="35" eb="36">
      <t>フク</t>
    </rPh>
    <rPh sb="38" eb="40">
      <t>キサイ</t>
    </rPh>
    <phoneticPr fontId="6"/>
  </si>
  <si>
    <t>※中古製品を取得予定である場合、元の所有者が使用していた年数を記載</t>
    <rPh sb="1" eb="3">
      <t>チュウコ</t>
    </rPh>
    <rPh sb="3" eb="5">
      <t>セイヒン</t>
    </rPh>
    <rPh sb="6" eb="10">
      <t>シュトクヨテイ</t>
    </rPh>
    <rPh sb="13" eb="15">
      <t>バアイ</t>
    </rPh>
    <rPh sb="31" eb="33">
      <t>キサイ</t>
    </rPh>
    <phoneticPr fontId="6"/>
  </si>
  <si>
    <t>今後の方針</t>
    <rPh sb="0" eb="2">
      <t>コンゴ</t>
    </rPh>
    <rPh sb="3" eb="5">
      <t>ホウシン</t>
    </rPh>
    <phoneticPr fontId="6"/>
  </si>
  <si>
    <t>単独利用</t>
    <rPh sb="0" eb="4">
      <t>タンドクリヨウ</t>
    </rPh>
    <phoneticPr fontId="6"/>
  </si>
  <si>
    <t>単独利用</t>
    <rPh sb="0" eb="2">
      <t>タンドク</t>
    </rPh>
    <rPh sb="2" eb="4">
      <t>リヨウ</t>
    </rPh>
    <phoneticPr fontId="6"/>
  </si>
  <si>
    <t>（共同利用の経営体数）</t>
    <phoneticPr fontId="6"/>
  </si>
  <si>
    <t>更新</t>
  </si>
  <si>
    <t>※　合計ポイント同点時</t>
    <rPh sb="2" eb="4">
      <t>ゴウケイ</t>
    </rPh>
    <rPh sb="8" eb="11">
      <t>ドウテンジ</t>
    </rPh>
    <phoneticPr fontId="6"/>
  </si>
  <si>
    <t>５　採択ポイント</t>
    <rPh sb="2" eb="4">
      <t>サイタク</t>
    </rPh>
    <phoneticPr fontId="15"/>
  </si>
  <si>
    <t>×</t>
  </si>
  <si>
    <t>○</t>
  </si>
  <si>
    <t>有</t>
  </si>
  <si>
    <t>A-A-A</t>
    <phoneticPr fontId="6"/>
  </si>
  <si>
    <t>継続利用</t>
  </si>
  <si>
    <t>補助率</t>
    <rPh sb="0" eb="3">
      <t>ホジョリツ</t>
    </rPh>
    <phoneticPr fontId="6"/>
  </si>
  <si>
    <t>県費</t>
    <rPh sb="0" eb="2">
      <t>ケンピ</t>
    </rPh>
    <phoneticPr fontId="6"/>
  </si>
  <si>
    <t>2/9</t>
    <phoneticPr fontId="6"/>
  </si>
  <si>
    <t>ha</t>
    <phoneticPr fontId="6"/>
  </si>
  <si>
    <t>★</t>
    <phoneticPr fontId="6"/>
  </si>
  <si>
    <r>
      <t xml:space="preserve">その他
</t>
    </r>
    <r>
      <rPr>
        <sz val="10"/>
        <rFont val="ＭＳ 明朝"/>
        <family val="1"/>
        <charset val="128"/>
      </rPr>
      <t>（自己資金等）</t>
    </r>
    <rPh sb="2" eb="3">
      <t>タ</t>
    </rPh>
    <rPh sb="5" eb="9">
      <t>ジコシキン</t>
    </rPh>
    <rPh sb="9" eb="10">
      <t>ナド</t>
    </rPh>
    <phoneticPr fontId="6"/>
  </si>
  <si>
    <t>その他（　　　　　　）</t>
    <rPh sb="2" eb="3">
      <t>タ</t>
    </rPh>
    <phoneticPr fontId="6"/>
  </si>
  <si>
    <t>後継者氏名</t>
    <rPh sb="0" eb="3">
      <t>コウケイシャ</t>
    </rPh>
    <rPh sb="3" eb="5">
      <t>シメイ</t>
    </rPh>
    <phoneticPr fontId="6"/>
  </si>
  <si>
    <t>後継者の就農（予定）年</t>
    <rPh sb="0" eb="3">
      <t>コウケイシャ</t>
    </rPh>
    <rPh sb="4" eb="6">
      <t>シュウノウ</t>
    </rPh>
    <rPh sb="7" eb="9">
      <t>ヨテイ</t>
    </rPh>
    <rPh sb="10" eb="11">
      <t>ネン</t>
    </rPh>
    <phoneticPr fontId="6"/>
  </si>
  <si>
    <t>令和</t>
  </si>
  <si>
    <t>1/9</t>
    <phoneticPr fontId="6"/>
  </si>
  <si>
    <t>取得方法</t>
    <rPh sb="0" eb="4">
      <t>シュトクホウホウ</t>
    </rPh>
    <phoneticPr fontId="6"/>
  </si>
  <si>
    <t>４　事業費</t>
    <rPh sb="2" eb="5">
      <t>ジギョヒ</t>
    </rPh>
    <phoneticPr fontId="15"/>
  </si>
  <si>
    <t>防除作業受託</t>
    <rPh sb="0" eb="2">
      <t>ボウジョ</t>
    </rPh>
    <rPh sb="2" eb="6">
      <t>サギョウジュタク</t>
    </rPh>
    <phoneticPr fontId="6"/>
  </si>
  <si>
    <t>県庁　太郎</t>
    <rPh sb="0" eb="2">
      <t>ケンチョウ</t>
    </rPh>
    <rPh sb="3" eb="5">
      <t>タロウ</t>
    </rPh>
    <phoneticPr fontId="6"/>
  </si>
  <si>
    <t>県庁　次郎</t>
    <rPh sb="0" eb="2">
      <t>ケンチョウ</t>
    </rPh>
    <rPh sb="3" eb="5">
      <t>ジロウ</t>
    </rPh>
    <phoneticPr fontId="6"/>
  </si>
  <si>
    <t>000-000-0000</t>
    <phoneticPr fontId="6"/>
  </si>
  <si>
    <t>B-B-B</t>
    <phoneticPr fontId="6"/>
  </si>
  <si>
    <r>
      <t xml:space="preserve">栽培面積
</t>
    </r>
    <r>
      <rPr>
        <sz val="9"/>
        <rFont val="ＭＳ 明朝"/>
        <family val="1"/>
        <charset val="128"/>
      </rPr>
      <t>(所有･借地)</t>
    </r>
    <rPh sb="0" eb="4">
      <t>サイバイメンセキ</t>
    </rPh>
    <rPh sb="9" eb="11">
      <t>シャクチ</t>
    </rPh>
    <phoneticPr fontId="6"/>
  </si>
  <si>
    <t>防除作業
受託面積</t>
    <rPh sb="5" eb="7">
      <t>ジュタク</t>
    </rPh>
    <rPh sb="7" eb="9">
      <t>メンセキ</t>
    </rPh>
    <phoneticPr fontId="6"/>
  </si>
  <si>
    <t>その他ぶどう</t>
    <rPh sb="2" eb="3">
      <t>タ</t>
    </rPh>
    <phoneticPr fontId="6"/>
  </si>
  <si>
    <t>栽培面積及び防除作業受託面積の増加率</t>
    <rPh sb="0" eb="4">
      <t>サイバイメンセキ</t>
    </rPh>
    <rPh sb="4" eb="5">
      <t>オヨ</t>
    </rPh>
    <rPh sb="6" eb="12">
      <t>ボウジョサギョウジュタク</t>
    </rPh>
    <rPh sb="12" eb="14">
      <t>メンセキ</t>
    </rPh>
    <phoneticPr fontId="6"/>
  </si>
  <si>
    <t>単位面積あたりの事業費（円／ａ）
※　（事業費(税込)／令和８年度の延べ散布面積）</t>
    <rPh sb="0" eb="4">
      <t>タンイメンセキ</t>
    </rPh>
    <rPh sb="8" eb="11">
      <t>ジギョウヒ</t>
    </rPh>
    <rPh sb="12" eb="13">
      <t>エン</t>
    </rPh>
    <rPh sb="24" eb="26">
      <t>ゼイコ</t>
    </rPh>
    <rPh sb="28" eb="30">
      <t>レイワ</t>
    </rPh>
    <rPh sb="31" eb="33">
      <t>ネンド</t>
    </rPh>
    <rPh sb="34" eb="35">
      <t>ノ</t>
    </rPh>
    <rPh sb="36" eb="40">
      <t>サンプメンセキ</t>
    </rPh>
    <phoneticPr fontId="6"/>
  </si>
  <si>
    <t>円／ａ</t>
    <rPh sb="0" eb="1">
      <t>エン</t>
    </rPh>
    <phoneticPr fontId="6"/>
  </si>
  <si>
    <t>999-9999</t>
    <phoneticPr fontId="6"/>
  </si>
  <si>
    <t>その他</t>
  </si>
  <si>
    <t>C-C-C</t>
    <phoneticPr fontId="6"/>
  </si>
  <si>
    <t>その他（ブルーベリー）</t>
    <rPh sb="2" eb="3">
      <t>タ</t>
    </rPh>
    <phoneticPr fontId="6"/>
  </si>
  <si>
    <t>記載例</t>
    <rPh sb="0" eb="3">
      <t>キサイレイ</t>
    </rPh>
    <phoneticPr fontId="6"/>
  </si>
  <si>
    <t>標準散布
回　　数</t>
    <rPh sb="0" eb="2">
      <t>ヒョウジュン</t>
    </rPh>
    <rPh sb="2" eb="4">
      <t>サンプ</t>
    </rPh>
    <rPh sb="5" eb="6">
      <t>カイ</t>
    </rPh>
    <rPh sb="8" eb="9">
      <t>スウ</t>
    </rPh>
    <phoneticPr fontId="6"/>
  </si>
  <si>
    <t>延べ散布
面　　積</t>
    <rPh sb="0" eb="1">
      <t>ノ</t>
    </rPh>
    <rPh sb="2" eb="4">
      <t>サンプ</t>
    </rPh>
    <rPh sb="5" eb="6">
      <t>メン</t>
    </rPh>
    <rPh sb="8" eb="9">
      <t>セキ</t>
    </rPh>
    <phoneticPr fontId="6"/>
  </si>
  <si>
    <t>※　防除作業を受託している場合は、表内に記載の品目別標準散布回数の過半を請け負う場合のみ「防除作業受託面積」として計上すること</t>
    <rPh sb="2" eb="4">
      <t>ボウジョ</t>
    </rPh>
    <rPh sb="45" eb="51">
      <t>ボウジョサギョウジュタク</t>
    </rPh>
    <phoneticPr fontId="6"/>
  </si>
  <si>
    <t>※　市町村費補助率が補助対象事業費の1/9以上である場合には、市町村において当該欄にその補助率及び補助金額を記載すること</t>
    <rPh sb="2" eb="6">
      <t>シチョウソンヒ</t>
    </rPh>
    <rPh sb="6" eb="9">
      <t>ホジョリツ</t>
    </rPh>
    <rPh sb="10" eb="17">
      <t>ホジョタイショウジギョウヒ</t>
    </rPh>
    <rPh sb="21" eb="23">
      <t>イジョウ</t>
    </rPh>
    <rPh sb="26" eb="28">
      <t>バアイ</t>
    </rPh>
    <rPh sb="31" eb="34">
      <t>シチョウソン</t>
    </rPh>
    <rPh sb="38" eb="41">
      <t>トウガイラン</t>
    </rPh>
    <rPh sb="44" eb="47">
      <t>ホジョリツ</t>
    </rPh>
    <rPh sb="47" eb="48">
      <t>オヨ</t>
    </rPh>
    <rPh sb="49" eb="53">
      <t>ホジョキンガク</t>
    </rPh>
    <rPh sb="54" eb="56">
      <t>キサイ</t>
    </rPh>
    <phoneticPr fontId="6"/>
  </si>
  <si>
    <t>※　その他品目の標準散布回数及び面積は整数値で入力すること（小数点以下四捨五入）</t>
    <rPh sb="4" eb="5">
      <t>タ</t>
    </rPh>
    <rPh sb="5" eb="7">
      <t>ヒンモク</t>
    </rPh>
    <rPh sb="8" eb="10">
      <t>ヒョウジュン</t>
    </rPh>
    <rPh sb="10" eb="14">
      <t>サンプカイスウ</t>
    </rPh>
    <rPh sb="14" eb="15">
      <t>オヨ</t>
    </rPh>
    <rPh sb="16" eb="18">
      <t>メンセキ</t>
    </rPh>
    <rPh sb="19" eb="22">
      <t>セイスウチ</t>
    </rPh>
    <rPh sb="23" eb="25">
      <t>ニュウリョク</t>
    </rPh>
    <rPh sb="30" eb="35">
      <t>ショウスウテンイカ</t>
    </rPh>
    <rPh sb="35" eb="39">
      <t>シシャゴニュウ</t>
    </rPh>
    <phoneticPr fontId="6"/>
  </si>
  <si>
    <t>更新するスピードスプレーヤの令和６年度までの使用年数</t>
    <rPh sb="18" eb="19">
      <t>ド</t>
    </rPh>
    <phoneticPr fontId="6"/>
  </si>
  <si>
    <t>山形県特定農業機械導入基準に定める下限面積に対する延べ散布面積（令和８年度）の割合</t>
    <rPh sb="32" eb="34">
      <t>レイワ</t>
    </rPh>
    <rPh sb="35" eb="37">
      <t>ネンド</t>
    </rPh>
    <phoneticPr fontId="6"/>
  </si>
  <si>
    <t>名</t>
    <rPh sb="0" eb="1">
      <t>ナ</t>
    </rPh>
    <phoneticPr fontId="6"/>
  </si>
  <si>
    <t>更新１台目</t>
    <rPh sb="0" eb="2">
      <t>コウシン</t>
    </rPh>
    <rPh sb="3" eb="5">
      <t>ダイメ</t>
    </rPh>
    <phoneticPr fontId="6"/>
  </si>
  <si>
    <t>更新２台目</t>
    <rPh sb="0" eb="2">
      <t>コウシン</t>
    </rPh>
    <rPh sb="3" eb="5">
      <t>ダイメ</t>
    </rPh>
    <phoneticPr fontId="6"/>
  </si>
  <si>
    <t>更新３台目</t>
    <rPh sb="0" eb="2">
      <t>コウシン</t>
    </rPh>
    <rPh sb="3" eb="5">
      <t>ダイメ</t>
    </rPh>
    <phoneticPr fontId="6"/>
  </si>
  <si>
    <t>団体名</t>
    <rPh sb="0" eb="2">
      <t>ダンタイ</t>
    </rPh>
    <rPh sb="2" eb="3">
      <t>メイ</t>
    </rPh>
    <phoneticPr fontId="15"/>
  </si>
  <si>
    <t>団体情報</t>
    <rPh sb="0" eb="2">
      <t>ダンタイ</t>
    </rPh>
    <rPh sb="2" eb="4">
      <t>ジョウホウ</t>
    </rPh>
    <phoneticPr fontId="15"/>
  </si>
  <si>
    <t>代表者役職名</t>
    <rPh sb="0" eb="3">
      <t>ダイヒョウシャ</t>
    </rPh>
    <rPh sb="3" eb="4">
      <t>ヤク</t>
    </rPh>
    <rPh sb="4" eb="5">
      <t>ショク</t>
    </rPh>
    <rPh sb="5" eb="6">
      <t>ナ</t>
    </rPh>
    <phoneticPr fontId="6"/>
  </si>
  <si>
    <t>代表者氏名</t>
    <rPh sb="0" eb="3">
      <t>ダイヒョウシャ</t>
    </rPh>
    <rPh sb="3" eb="4">
      <t>シ</t>
    </rPh>
    <rPh sb="4" eb="5">
      <t>ナ</t>
    </rPh>
    <phoneticPr fontId="6"/>
  </si>
  <si>
    <t>構成員数</t>
    <rPh sb="0" eb="4">
      <t>コウセイインスウ</t>
    </rPh>
    <phoneticPr fontId="6"/>
  </si>
  <si>
    <t>（構成員のうち、認定農業者の数）</t>
    <rPh sb="1" eb="4">
      <t>コウセイイン</t>
    </rPh>
    <rPh sb="8" eb="13">
      <t>ニンテイノウギョウシャ</t>
    </rPh>
    <rPh sb="14" eb="15">
      <t>カズ</t>
    </rPh>
    <phoneticPr fontId="6"/>
  </si>
  <si>
    <t>※構成員数が2名の場合に記載</t>
    <rPh sb="1" eb="5">
      <t>コウセイインスウ</t>
    </rPh>
    <rPh sb="7" eb="8">
      <t>ナ</t>
    </rPh>
    <rPh sb="9" eb="11">
      <t>バアイ</t>
    </rPh>
    <rPh sb="12" eb="14">
      <t>キサイ</t>
    </rPh>
    <phoneticPr fontId="6"/>
  </si>
  <si>
    <t>１　構成員概要</t>
    <rPh sb="2" eb="5">
      <t>コウセイイン</t>
    </rPh>
    <rPh sb="5" eb="7">
      <t>ガイヨウ</t>
    </rPh>
    <phoneticPr fontId="15"/>
  </si>
  <si>
    <t>氏名</t>
    <rPh sb="0" eb="1">
      <t>ウジ</t>
    </rPh>
    <rPh sb="1" eb="2">
      <t>メイ</t>
    </rPh>
    <phoneticPr fontId="15"/>
  </si>
  <si>
    <t>認定農業者該当</t>
    <rPh sb="0" eb="5">
      <t>ニンテイノウギョウシャ</t>
    </rPh>
    <rPh sb="5" eb="7">
      <t>ガイトウ</t>
    </rPh>
    <phoneticPr fontId="6"/>
  </si>
  <si>
    <t>〇</t>
  </si>
  <si>
    <t>後継者情報</t>
    <rPh sb="0" eb="3">
      <t>コウケイシャ</t>
    </rPh>
    <rPh sb="3" eb="5">
      <t>ジョウホウ</t>
    </rPh>
    <phoneticPr fontId="6"/>
  </si>
  <si>
    <t>住所</t>
    <rPh sb="0" eb="2">
      <t>ジュウショ</t>
    </rPh>
    <phoneticPr fontId="15"/>
  </si>
  <si>
    <t>簡易課税</t>
  </si>
  <si>
    <t>大粒ぶどう</t>
    <rPh sb="0" eb="2">
      <t>ダイリュウ</t>
    </rPh>
    <phoneticPr fontId="1"/>
  </si>
  <si>
    <t>西洋なし</t>
    <rPh sb="0" eb="2">
      <t>セイヨウ</t>
    </rPh>
    <phoneticPr fontId="1"/>
  </si>
  <si>
    <t>日本なし</t>
    <rPh sb="0" eb="2">
      <t>ニホン</t>
    </rPh>
    <phoneticPr fontId="1"/>
  </si>
  <si>
    <t>免税</t>
  </si>
  <si>
    <t>支庁　三郎</t>
    <rPh sb="0" eb="2">
      <t>シチョウ</t>
    </rPh>
    <rPh sb="3" eb="5">
      <t>サブロウ</t>
    </rPh>
    <phoneticPr fontId="6"/>
  </si>
  <si>
    <t>無</t>
  </si>
  <si>
    <t>999-0000</t>
    <phoneticPr fontId="6"/>
  </si>
  <si>
    <t>山形県山形市松波2-8-99</t>
    <rPh sb="0" eb="3">
      <t>ヤマガタケン</t>
    </rPh>
    <rPh sb="3" eb="6">
      <t>ヤマガタシ</t>
    </rPh>
    <rPh sb="6" eb="8">
      <t>マツナミ</t>
    </rPh>
    <phoneticPr fontId="6"/>
  </si>
  <si>
    <t>999-999-9999</t>
    <phoneticPr fontId="6"/>
  </si>
  <si>
    <t>AAA@pref.yamagata.jp</t>
    <phoneticPr fontId="6"/>
  </si>
  <si>
    <t>りんご、西洋なし、すいか</t>
    <rPh sb="4" eb="6">
      <t>セイヨウ</t>
    </rPh>
    <phoneticPr fontId="6"/>
  </si>
  <si>
    <t>D-D-D</t>
    <phoneticPr fontId="6"/>
  </si>
  <si>
    <t>さくらんぼ、りんご、西洋なし、ブルーベリー</t>
    <rPh sb="10" eb="12">
      <t>セイヨウ</t>
    </rPh>
    <phoneticPr fontId="6"/>
  </si>
  <si>
    <t>５　採択ポイント　⇒　個票のとおり</t>
    <rPh sb="2" eb="4">
      <t>サイタク</t>
    </rPh>
    <rPh sb="11" eb="13">
      <t>コヒョウ</t>
    </rPh>
    <phoneticPr fontId="15"/>
  </si>
  <si>
    <r>
      <t>２　要望内容　</t>
    </r>
    <r>
      <rPr>
        <sz val="12"/>
        <color rgb="FFFF0000"/>
        <rFont val="ＭＳ 明朝"/>
        <family val="1"/>
        <charset val="128"/>
      </rPr>
      <t>※構成員のうち、スピードスプレーヤの更新を行わないものは、以下記載不要</t>
    </r>
    <rPh sb="2" eb="6">
      <t>ヨウボウナイヨウ</t>
    </rPh>
    <rPh sb="8" eb="11">
      <t>コウセイイン</t>
    </rPh>
    <rPh sb="25" eb="27">
      <t>コウシン</t>
    </rPh>
    <rPh sb="28" eb="29">
      <t>オコナ</t>
    </rPh>
    <rPh sb="36" eb="38">
      <t>イカ</t>
    </rPh>
    <rPh sb="38" eb="42">
      <t>キサイフヨウ</t>
    </rPh>
    <phoneticPr fontId="6"/>
  </si>
  <si>
    <t>会長</t>
    <rPh sb="0" eb="2">
      <t>カイチョウ</t>
    </rPh>
    <phoneticPr fontId="6"/>
  </si>
  <si>
    <t>さくらんぼ、りんご、西洋なし、ブルーベリー、すだち</t>
    <rPh sb="10" eb="12">
      <t>セイヨウ</t>
    </rPh>
    <phoneticPr fontId="6"/>
  </si>
  <si>
    <t>（</t>
    <phoneticPr fontId="6"/>
  </si>
  <si>
    <t>名）</t>
    <rPh sb="0" eb="1">
      <t>ナ</t>
    </rPh>
    <phoneticPr fontId="6"/>
  </si>
  <si>
    <t>研究　四郎</t>
    <rPh sb="0" eb="2">
      <t>ケンキュウ</t>
    </rPh>
    <rPh sb="3" eb="5">
      <t>シロウ</t>
    </rPh>
    <phoneticPr fontId="6"/>
  </si>
  <si>
    <t>山形県山形市松波99-8-1</t>
    <rPh sb="0" eb="3">
      <t>ヤマガタケン</t>
    </rPh>
    <rPh sb="3" eb="6">
      <t>ヤマガタシ</t>
    </rPh>
    <rPh sb="6" eb="8">
      <t>マツナミ</t>
    </rPh>
    <phoneticPr fontId="6"/>
  </si>
  <si>
    <t>000-9999</t>
    <phoneticPr fontId="6"/>
  </si>
  <si>
    <t>555-555-5555</t>
    <phoneticPr fontId="6"/>
  </si>
  <si>
    <t>さくらんぼ</t>
    <phoneticPr fontId="6"/>
  </si>
  <si>
    <t>ZZZ@pref.yamagata.jp</t>
    <phoneticPr fontId="6"/>
  </si>
  <si>
    <t>その他（すだち）</t>
    <rPh sb="2" eb="3">
      <t>タ</t>
    </rPh>
    <phoneticPr fontId="6"/>
  </si>
  <si>
    <t>氏名</t>
    <rPh sb="0" eb="2">
      <t>シメイ</t>
    </rPh>
    <phoneticPr fontId="6"/>
  </si>
  <si>
    <t>課税区分</t>
    <rPh sb="0" eb="4">
      <t>カゼイクブン</t>
    </rPh>
    <phoneticPr fontId="6"/>
  </si>
  <si>
    <t>果樹生産協議会</t>
    <rPh sb="0" eb="4">
      <t>カジュセイサン</t>
    </rPh>
    <rPh sb="4" eb="7">
      <t>キョウギカイ</t>
    </rPh>
    <phoneticPr fontId="6"/>
  </si>
  <si>
    <t>型式</t>
    <rPh sb="0" eb="2">
      <t>カタシキ</t>
    </rPh>
    <phoneticPr fontId="6"/>
  </si>
  <si>
    <t>薬液
吐出量</t>
    <rPh sb="0" eb="2">
      <t>ヤクエキ</t>
    </rPh>
    <rPh sb="3" eb="5">
      <t>ハキダ</t>
    </rPh>
    <rPh sb="5" eb="6">
      <t>リョウ</t>
    </rPh>
    <phoneticPr fontId="6"/>
  </si>
  <si>
    <t>使用
年数</t>
    <rPh sb="0" eb="2">
      <t>シヨウ</t>
    </rPh>
    <rPh sb="3" eb="5">
      <t>ネンスウ</t>
    </rPh>
    <phoneticPr fontId="6"/>
  </si>
  <si>
    <t>更新前</t>
    <rPh sb="0" eb="3">
      <t>コウシンマエ</t>
    </rPh>
    <phoneticPr fontId="6"/>
  </si>
  <si>
    <t>更新後</t>
    <rPh sb="0" eb="3">
      <t>コウシンゴ</t>
    </rPh>
    <phoneticPr fontId="6"/>
  </si>
  <si>
    <t>E-E-E</t>
    <phoneticPr fontId="6"/>
  </si>
  <si>
    <t>更新４台目</t>
    <rPh sb="0" eb="2">
      <t>コウシン</t>
    </rPh>
    <rPh sb="3" eb="5">
      <t>ダイメ</t>
    </rPh>
    <phoneticPr fontId="6"/>
  </si>
  <si>
    <t>更新５台目</t>
    <rPh sb="0" eb="2">
      <t>コウシン</t>
    </rPh>
    <rPh sb="3" eb="5">
      <t>ダイメ</t>
    </rPh>
    <phoneticPr fontId="6"/>
  </si>
  <si>
    <t>更新６台目</t>
    <rPh sb="0" eb="2">
      <t>コウシン</t>
    </rPh>
    <rPh sb="3" eb="5">
      <t>ダイメ</t>
    </rPh>
    <phoneticPr fontId="6"/>
  </si>
  <si>
    <t>更新７台目</t>
    <rPh sb="0" eb="2">
      <t>コウシン</t>
    </rPh>
    <rPh sb="3" eb="5">
      <t>ダイメ</t>
    </rPh>
    <phoneticPr fontId="6"/>
  </si>
  <si>
    <t>更新８台目</t>
    <rPh sb="0" eb="2">
      <t>コウシン</t>
    </rPh>
    <rPh sb="3" eb="5">
      <t>ダイメ</t>
    </rPh>
    <phoneticPr fontId="6"/>
  </si>
  <si>
    <t>更新９台目</t>
    <rPh sb="0" eb="2">
      <t>コウシン</t>
    </rPh>
    <rPh sb="3" eb="5">
      <t>ダイメ</t>
    </rPh>
    <phoneticPr fontId="6"/>
  </si>
  <si>
    <t>更新10台目</t>
    <rPh sb="0" eb="2">
      <t>コウシン</t>
    </rPh>
    <rPh sb="4" eb="6">
      <t>ダイメ</t>
    </rPh>
    <phoneticPr fontId="6"/>
  </si>
  <si>
    <r>
      <t xml:space="preserve">共同利用の参加人数（１台当たり）
</t>
    </r>
    <r>
      <rPr>
        <sz val="11"/>
        <color rgb="FFFF0000"/>
        <rFont val="ＭＳ 明朝"/>
        <family val="1"/>
        <charset val="128"/>
      </rPr>
      <t>※　共同利用団体等でない農業者団体の構成員の場合は必ず「×」を選択</t>
    </r>
    <rPh sb="19" eb="21">
      <t>キョウドウ</t>
    </rPh>
    <rPh sb="21" eb="23">
      <t>リヨウ</t>
    </rPh>
    <rPh sb="23" eb="26">
      <t>ダンタイナド</t>
    </rPh>
    <rPh sb="29" eb="32">
      <t>ノウギョウシャ</t>
    </rPh>
    <rPh sb="32" eb="34">
      <t>ダンタイ</t>
    </rPh>
    <rPh sb="35" eb="38">
      <t>コウセイイン</t>
    </rPh>
    <rPh sb="39" eb="41">
      <t>バアイ</t>
    </rPh>
    <rPh sb="42" eb="43">
      <t>カナラ</t>
    </rPh>
    <rPh sb="48" eb="50">
      <t>センタク</t>
    </rPh>
    <phoneticPr fontId="6"/>
  </si>
  <si>
    <t>延べ
散布面積</t>
    <rPh sb="0" eb="1">
      <t>ノ</t>
    </rPh>
    <rPh sb="3" eb="7">
      <t>サンプメンセキ</t>
    </rPh>
    <phoneticPr fontId="6"/>
  </si>
  <si>
    <t>採択
ポイント</t>
    <rPh sb="0" eb="2">
      <t>サイタク</t>
    </rPh>
    <phoneticPr fontId="6"/>
  </si>
  <si>
    <t>※　１経営体で２台以上の更新を要望する場合</t>
    <rPh sb="3" eb="6">
      <t>ケイエイタイ</t>
    </rPh>
    <rPh sb="8" eb="9">
      <t>ダイ</t>
    </rPh>
    <rPh sb="9" eb="11">
      <t>イジョウ</t>
    </rPh>
    <rPh sb="12" eb="14">
      <t>コウシン</t>
    </rPh>
    <rPh sb="15" eb="17">
      <t>ヨウボウ</t>
    </rPh>
    <rPh sb="19" eb="21">
      <t>バアイ</t>
    </rPh>
    <phoneticPr fontId="6"/>
  </si>
  <si>
    <t>更新16台目</t>
    <rPh sb="0" eb="2">
      <t>コウシン</t>
    </rPh>
    <rPh sb="4" eb="6">
      <t>ダイメ</t>
    </rPh>
    <phoneticPr fontId="6"/>
  </si>
  <si>
    <t>更新17台目</t>
    <rPh sb="0" eb="2">
      <t>コウシン</t>
    </rPh>
    <rPh sb="4" eb="6">
      <t>ダイメ</t>
    </rPh>
    <phoneticPr fontId="6"/>
  </si>
  <si>
    <t>更新11台目</t>
    <rPh sb="0" eb="2">
      <t>コウシン</t>
    </rPh>
    <rPh sb="4" eb="6">
      <t>ダイメ</t>
    </rPh>
    <phoneticPr fontId="6"/>
  </si>
  <si>
    <t>更新15台目</t>
    <rPh sb="0" eb="2">
      <t>コウシン</t>
    </rPh>
    <rPh sb="4" eb="6">
      <t>ダイメ</t>
    </rPh>
    <phoneticPr fontId="6"/>
  </si>
  <si>
    <t>更新14台目</t>
    <rPh sb="0" eb="2">
      <t>コウシン</t>
    </rPh>
    <rPh sb="4" eb="6">
      <t>ダイメ</t>
    </rPh>
    <phoneticPr fontId="6"/>
  </si>
  <si>
    <t>更新12台目</t>
    <rPh sb="0" eb="2">
      <t>コウシン</t>
    </rPh>
    <rPh sb="4" eb="6">
      <t>ダイメ</t>
    </rPh>
    <phoneticPr fontId="6"/>
  </si>
  <si>
    <t>更新13台目</t>
    <rPh sb="0" eb="2">
      <t>コウシン</t>
    </rPh>
    <rPh sb="4" eb="6">
      <t>ダイメ</t>
    </rPh>
    <phoneticPr fontId="6"/>
  </si>
  <si>
    <t>更新18台目</t>
    <rPh sb="0" eb="2">
      <t>コウシン</t>
    </rPh>
    <rPh sb="4" eb="6">
      <t>ダイメ</t>
    </rPh>
    <phoneticPr fontId="6"/>
  </si>
  <si>
    <t>更新19台目</t>
    <rPh sb="0" eb="2">
      <t>コウシン</t>
    </rPh>
    <rPh sb="4" eb="6">
      <t>ダイメ</t>
    </rPh>
    <phoneticPr fontId="6"/>
  </si>
  <si>
    <t>更新20台目</t>
    <rPh sb="0" eb="2">
      <t>コウシン</t>
    </rPh>
    <rPh sb="4" eb="6">
      <t>ダイメ</t>
    </rPh>
    <phoneticPr fontId="6"/>
  </si>
  <si>
    <t>様式１①（農業者団体（共同利用なし）の場合）</t>
    <rPh sb="0" eb="2">
      <t>ヨウシキ</t>
    </rPh>
    <rPh sb="5" eb="8">
      <t>ノウギョウシャ</t>
    </rPh>
    <rPh sb="8" eb="10">
      <t>ダンタイ</t>
    </rPh>
    <rPh sb="11" eb="15">
      <t>キョウドウリヨウ</t>
    </rPh>
    <rPh sb="19" eb="21">
      <t>バアイ</t>
    </rPh>
    <phoneticPr fontId="6"/>
  </si>
  <si>
    <r>
      <t>持続できる果樹産地緊急支援事業　要望調査票</t>
    </r>
    <r>
      <rPr>
        <sz val="14"/>
        <color rgb="FFFF0000"/>
        <rFont val="ＭＳ 明朝"/>
        <family val="1"/>
        <charset val="128"/>
      </rPr>
      <t>【農業者団体（共同利用なし）・総括票】</t>
    </r>
    <rPh sb="0" eb="2">
      <t>ジゾ</t>
    </rPh>
    <rPh sb="16" eb="21">
      <t>ヨウボウチョウサヒョウ</t>
    </rPh>
    <rPh sb="24" eb="25">
      <t>モノ</t>
    </rPh>
    <rPh sb="25" eb="27">
      <t>ダンタイ</t>
    </rPh>
    <rPh sb="28" eb="32">
      <t>キョウドウリヨウ</t>
    </rPh>
    <rPh sb="36" eb="39">
      <t>ソウカツヒョウ</t>
    </rPh>
    <phoneticPr fontId="15"/>
  </si>
  <si>
    <r>
      <t>持続できる果樹産地緊急支援事業　要望調査票</t>
    </r>
    <r>
      <rPr>
        <sz val="14"/>
        <color rgb="FFFF0000"/>
        <rFont val="ＭＳ 明朝"/>
        <family val="1"/>
        <charset val="128"/>
      </rPr>
      <t>【農業者団体（共同利用なし）・個票③】</t>
    </r>
    <rPh sb="0" eb="2">
      <t>ジゾ</t>
    </rPh>
    <rPh sb="16" eb="21">
      <t>ヨウボウチョウサヒョウ</t>
    </rPh>
    <rPh sb="24" eb="25">
      <t>モノ</t>
    </rPh>
    <rPh sb="25" eb="27">
      <t>ダンタイ</t>
    </rPh>
    <rPh sb="28" eb="32">
      <t>キョウドウリヨウ</t>
    </rPh>
    <rPh sb="36" eb="38">
      <t>コヒョウ</t>
    </rPh>
    <phoneticPr fontId="15"/>
  </si>
  <si>
    <r>
      <t>持続できる果樹産地緊急支援事業　要望調査票</t>
    </r>
    <r>
      <rPr>
        <sz val="14"/>
        <color rgb="FFFF0000"/>
        <rFont val="ＭＳ 明朝"/>
        <family val="1"/>
        <charset val="128"/>
      </rPr>
      <t>【農業者団体（共同利用なし）・個票②】</t>
    </r>
    <rPh sb="0" eb="2">
      <t>ジゾ</t>
    </rPh>
    <rPh sb="16" eb="21">
      <t>ヨウボウチョウサヒョウ</t>
    </rPh>
    <rPh sb="24" eb="25">
      <t>モノ</t>
    </rPh>
    <rPh sb="25" eb="27">
      <t>ダンタイ</t>
    </rPh>
    <rPh sb="28" eb="32">
      <t>キョウドウリヨウ</t>
    </rPh>
    <rPh sb="36" eb="38">
      <t>コヒョウ</t>
    </rPh>
    <phoneticPr fontId="15"/>
  </si>
  <si>
    <r>
      <t>持続できる果樹産地緊急支援事業　要望調査票</t>
    </r>
    <r>
      <rPr>
        <sz val="14"/>
        <color rgb="FFFF0000"/>
        <rFont val="ＭＳ 明朝"/>
        <family val="1"/>
        <charset val="128"/>
      </rPr>
      <t>【農業者団体（共同利用なし）・個票①】</t>
    </r>
    <rPh sb="0" eb="2">
      <t>ジゾ</t>
    </rPh>
    <rPh sb="16" eb="21">
      <t>ヨウボウチョウサヒョウ</t>
    </rPh>
    <rPh sb="24" eb="25">
      <t>モノ</t>
    </rPh>
    <rPh sb="25" eb="27">
      <t>ダンタイ</t>
    </rPh>
    <rPh sb="28" eb="32">
      <t>キョウドウリヨウ</t>
    </rPh>
    <rPh sb="36" eb="38">
      <t>コヒョウ</t>
    </rPh>
    <phoneticPr fontId="15"/>
  </si>
  <si>
    <r>
      <t xml:space="preserve">共同利用の参加人数（１台当たり）
</t>
    </r>
    <r>
      <rPr>
        <sz val="11"/>
        <color rgb="FFFF0000"/>
        <rFont val="ＭＳ 明朝"/>
        <family val="1"/>
        <charset val="128"/>
      </rPr>
      <t>※　共同利用を行わない農業者団体の構成員の場合は必ず「×」を選択</t>
    </r>
    <rPh sb="19" eb="21">
      <t>キョウドウ</t>
    </rPh>
    <rPh sb="21" eb="23">
      <t>リヨウ</t>
    </rPh>
    <rPh sb="24" eb="25">
      <t>オコナ</t>
    </rPh>
    <rPh sb="28" eb="31">
      <t>ノウギョウシャ</t>
    </rPh>
    <rPh sb="31" eb="33">
      <t>ダンタイ</t>
    </rPh>
    <rPh sb="34" eb="37">
      <t>コウセイイン</t>
    </rPh>
    <rPh sb="38" eb="40">
      <t>バアイ</t>
    </rPh>
    <rPh sb="41" eb="42">
      <t>カナラ</t>
    </rPh>
    <rPh sb="47" eb="49">
      <t>センタク</t>
    </rPh>
    <phoneticPr fontId="6"/>
  </si>
  <si>
    <t>松波五郎</t>
    <rPh sb="0" eb="2">
      <t>マツナミ</t>
    </rPh>
    <rPh sb="2" eb="4">
      <t>ゴロウ</t>
    </rPh>
    <phoneticPr fontId="6"/>
  </si>
  <si>
    <t>松波五郎</t>
    <rPh sb="0" eb="4">
      <t>マツナミゴロウ</t>
    </rPh>
    <phoneticPr fontId="6"/>
  </si>
  <si>
    <t>園芸六太</t>
    <rPh sb="0" eb="2">
      <t>エンゲイ</t>
    </rPh>
    <rPh sb="2" eb="4">
      <t>ロクタ</t>
    </rPh>
    <phoneticPr fontId="6"/>
  </si>
  <si>
    <t>農業七子</t>
    <rPh sb="0" eb="2">
      <t>ノウギョウ</t>
    </rPh>
    <rPh sb="2" eb="3">
      <t>シチ</t>
    </rPh>
    <rPh sb="3" eb="4">
      <t>コ</t>
    </rPh>
    <phoneticPr fontId="6"/>
  </si>
  <si>
    <t>（４）使用樹種・面積（R7→R9）</t>
    <rPh sb="3" eb="5">
      <t>シヨウ</t>
    </rPh>
    <rPh sb="5" eb="7">
      <t>ジュシュ</t>
    </rPh>
    <rPh sb="8" eb="10">
      <t>メンセキ</t>
    </rPh>
    <phoneticPr fontId="6"/>
  </si>
  <si>
    <t>現状面積(令和７年度)</t>
    <rPh sb="0" eb="2">
      <t>ゲンジョウ</t>
    </rPh>
    <rPh sb="2" eb="4">
      <t>メンセキ</t>
    </rPh>
    <rPh sb="5" eb="7">
      <t>レイワ</t>
    </rPh>
    <rPh sb="8" eb="10">
      <t>ネンド</t>
    </rPh>
    <phoneticPr fontId="6"/>
  </si>
  <si>
    <t>目標面積(令和９年度)</t>
    <rPh sb="0" eb="2">
      <t>モクヒョウ</t>
    </rPh>
    <rPh sb="2" eb="4">
      <t>メンセキ</t>
    </rPh>
    <rPh sb="5" eb="7">
      <t>レイワ</t>
    </rPh>
    <rPh sb="8" eb="10">
      <t>ネンド</t>
    </rPh>
    <phoneticPr fontId="6"/>
  </si>
  <si>
    <t>増減（令和７年度→令和９年度）</t>
    <rPh sb="0" eb="2">
      <t>ゾウゲン</t>
    </rPh>
    <rPh sb="3" eb="5">
      <t>レイワ</t>
    </rPh>
    <rPh sb="6" eb="8">
      <t>ネンド</t>
    </rPh>
    <rPh sb="9" eb="11">
      <t>レイワ</t>
    </rPh>
    <rPh sb="12" eb="14">
      <t>ネンド</t>
    </rPh>
    <phoneticPr fontId="6"/>
  </si>
  <si>
    <t>現状値（令和７年度）</t>
    <rPh sb="0" eb="3">
      <t>ゲンジョウチ</t>
    </rPh>
    <rPh sb="4" eb="6">
      <t>レイワ</t>
    </rPh>
    <rPh sb="7" eb="9">
      <t>ネンド</t>
    </rPh>
    <phoneticPr fontId="6"/>
  </si>
  <si>
    <t>目標値（令和９年度）</t>
    <rPh sb="0" eb="3">
      <t>モクヒョウチ</t>
    </rPh>
    <rPh sb="4" eb="6">
      <t>レイワ</t>
    </rPh>
    <rPh sb="7" eb="9">
      <t>ネンド</t>
    </rPh>
    <phoneticPr fontId="6"/>
  </si>
  <si>
    <t>（３）スピードスプレーヤの所有計画（R9見込み）</t>
    <rPh sb="13" eb="15">
      <t>ショユウ</t>
    </rPh>
    <rPh sb="15" eb="17">
      <t>ケイッカウ</t>
    </rPh>
    <rPh sb="20" eb="22">
      <t>ミコ</t>
    </rPh>
    <phoneticPr fontId="6"/>
  </si>
  <si>
    <t>（２）スピードスプレーヤの既存所有状況（R7時点）</t>
    <rPh sb="13" eb="15">
      <t>キソン</t>
    </rPh>
    <rPh sb="15" eb="19">
      <t>ショユウジョウキョウ</t>
    </rPh>
    <rPh sb="22" eb="24">
      <t>ジテン</t>
    </rPh>
    <phoneticPr fontId="6"/>
  </si>
  <si>
    <t>山形県特定農業機械導入基準に定める下限面積に対する延べ散布面積（令和９年度）の割合</t>
    <rPh sb="32" eb="34">
      <t>レイワ</t>
    </rPh>
    <rPh sb="35" eb="37">
      <t>ネンド</t>
    </rPh>
    <phoneticPr fontId="6"/>
  </si>
  <si>
    <t>更新するスピードスプレーヤの令和７年度までの使用年数</t>
    <rPh sb="18" eb="19">
      <t>ド</t>
    </rPh>
    <phoneticPr fontId="6"/>
  </si>
  <si>
    <t>単位面積あたりの事業費（円／ａ）
※　（事業費(税込)／令和９年度の延べ散布面積）</t>
    <rPh sb="0" eb="4">
      <t>タンイメンセキ</t>
    </rPh>
    <rPh sb="8" eb="11">
      <t>ジギョウヒ</t>
    </rPh>
    <rPh sb="12" eb="13">
      <t>エン</t>
    </rPh>
    <rPh sb="24" eb="26">
      <t>ゼイコ</t>
    </rPh>
    <rPh sb="28" eb="30">
      <t>レイワ</t>
    </rPh>
    <rPh sb="31" eb="33">
      <t>ネンド</t>
    </rPh>
    <rPh sb="34" eb="35">
      <t>ノ</t>
    </rPh>
    <rPh sb="36" eb="40">
      <t>サンプメンセキ</t>
    </rPh>
    <phoneticPr fontId="6"/>
  </si>
  <si>
    <t>R8.3.1時点の年齢</t>
    <rPh sb="6" eb="8">
      <t>ジテン</t>
    </rPh>
    <rPh sb="9" eb="11">
      <t>ネンレイ</t>
    </rPh>
    <phoneticPr fontId="6"/>
  </si>
  <si>
    <t>※R8.3.1時点の年齢が65歳以上の場合は必ず選択</t>
    <rPh sb="19" eb="21">
      <t>バアイ</t>
    </rPh>
    <rPh sb="22" eb="23">
      <t>カナラ</t>
    </rPh>
    <rPh sb="24" eb="26">
      <t>センタク</t>
    </rPh>
    <phoneticPr fontId="6"/>
  </si>
  <si>
    <t>※R8.3.1時点の年齢が65歳以上かつ後継者無の場合に選択</t>
    <rPh sb="7" eb="9">
      <t>ジテン</t>
    </rPh>
    <rPh sb="10" eb="12">
      <t>ネンレイ</t>
    </rPh>
    <rPh sb="15" eb="16">
      <t>サイ</t>
    </rPh>
    <rPh sb="16" eb="18">
      <t>イジョウ</t>
    </rPh>
    <rPh sb="20" eb="23">
      <t>コウケイシャ</t>
    </rPh>
    <rPh sb="23" eb="24">
      <t>ナシ</t>
    </rPh>
    <rPh sb="25" eb="27">
      <t>バアイ</t>
    </rPh>
    <rPh sb="28" eb="30">
      <t>センタク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</si>
</sst>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0"/>
    <numFmt numFmtId="177" formatCode="0_);[Red]\(0\)"/>
    <numFmt numFmtId="178" formatCode="#,##0.0"/>
    <numFmt numFmtId="179" formatCode="0.0;0"/>
    <numFmt numFmtId="180" formatCode="0.0_ "/>
  </numFmts>
  <fonts count="2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1"/>
      <name val="ＭＳ 明朝"/>
      <family val="1"/>
      <charset val="128"/>
    </font>
    <font>
      <sz val="11"/>
      <color theme="1"/>
      <name val="ＭＳ 明朝"/>
      <family val="1"/>
      <charset val="128"/>
    </font>
    <font>
      <sz val="11"/>
      <name val="ＭＳ ゴシック"/>
      <family val="3"/>
      <charset val="128"/>
    </font>
    <font>
      <sz val="10"/>
      <name val="ＭＳ ゴシック"/>
      <family val="3"/>
      <charset val="128"/>
    </font>
    <font>
      <sz val="9.5"/>
      <name val="ＭＳ ゴシック"/>
      <family val="3"/>
      <charset val="128"/>
    </font>
    <font>
      <sz val="9.5"/>
      <name val="ＭＳ Ｐゴシック"/>
      <family val="3"/>
      <charset val="128"/>
      <scheme val="minor"/>
    </font>
    <font>
      <sz val="12"/>
      <name val="ＭＳ 明朝"/>
      <family val="1"/>
      <charset val="128"/>
    </font>
    <font>
      <sz val="6"/>
      <name val="ＭＳ Ｐゴシック"/>
      <family val="2"/>
      <charset val="128"/>
      <scheme val="minor"/>
    </font>
    <font>
      <sz val="14"/>
      <name val="ＭＳ 明朝"/>
      <family val="1"/>
      <charset val="128"/>
    </font>
    <font>
      <sz val="10"/>
      <name val="ＭＳ 明朝"/>
      <family val="1"/>
      <charset val="128"/>
    </font>
    <font>
      <sz val="9"/>
      <name val="ＭＳ 明朝"/>
      <family val="1"/>
      <charset val="128"/>
    </font>
    <font>
      <sz val="12"/>
      <color rgb="FFFF0000"/>
      <name val="ＭＳ 明朝"/>
      <family val="1"/>
      <charset val="128"/>
    </font>
    <font>
      <b/>
      <sz val="12"/>
      <color rgb="FFFF0000"/>
      <name val="ＭＳ ゴシック"/>
      <family val="3"/>
      <charset val="128"/>
    </font>
    <font>
      <sz val="11"/>
      <color rgb="FFFF0000"/>
      <name val="ＭＳ 明朝"/>
      <family val="1"/>
      <charset val="128"/>
    </font>
    <font>
      <sz val="11"/>
      <color rgb="FFFF0000"/>
      <name val="ＭＳ Ｐゴシック"/>
      <family val="3"/>
      <charset val="128"/>
      <scheme val="minor"/>
    </font>
    <font>
      <sz val="14"/>
      <color rgb="FFFF0000"/>
      <name val="ＭＳ 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s>
  <borders count="73">
    <border>
      <left/>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thin">
        <color auto="1"/>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auto="1"/>
      </top>
      <bottom/>
      <diagonal/>
    </border>
    <border>
      <left/>
      <right style="medium">
        <color indexed="64"/>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style="thin">
        <color auto="1"/>
      </left>
      <right style="thin">
        <color indexed="64"/>
      </right>
      <top style="medium">
        <color indexed="64"/>
      </top>
      <bottom style="thin">
        <color auto="1"/>
      </bottom>
      <diagonal/>
    </border>
    <border>
      <left/>
      <right style="medium">
        <color indexed="64"/>
      </right>
      <top style="thin">
        <color auto="1"/>
      </top>
      <bottom style="thin">
        <color indexed="64"/>
      </bottom>
      <diagonal/>
    </border>
    <border>
      <left/>
      <right/>
      <top style="thin">
        <color auto="1"/>
      </top>
      <bottom style="thin">
        <color indexed="64"/>
      </bottom>
      <diagonal/>
    </border>
    <border>
      <left style="medium">
        <color indexed="64"/>
      </left>
      <right/>
      <top style="thin">
        <color auto="1"/>
      </top>
      <bottom style="thin">
        <color indexed="64"/>
      </bottom>
      <diagonal/>
    </border>
    <border>
      <left style="medium">
        <color indexed="64"/>
      </left>
      <right/>
      <top style="thin">
        <color indexed="64"/>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medium">
        <color indexed="64"/>
      </top>
      <bottom/>
      <diagonal/>
    </border>
    <border>
      <left style="thin">
        <color auto="1"/>
      </left>
      <right style="thin">
        <color indexed="64"/>
      </right>
      <top style="medium">
        <color indexed="64"/>
      </top>
      <bottom/>
      <diagonal/>
    </border>
    <border>
      <left style="thin">
        <color auto="1"/>
      </left>
      <right/>
      <top style="medium">
        <color indexed="64"/>
      </top>
      <bottom/>
      <diagonal/>
    </border>
    <border diagonalDown="1">
      <left/>
      <right/>
      <top style="thin">
        <color auto="1"/>
      </top>
      <bottom style="thin">
        <color indexed="64"/>
      </bottom>
      <diagonal style="thin">
        <color auto="1"/>
      </diagonal>
    </border>
    <border diagonalDown="1">
      <left/>
      <right style="medium">
        <color indexed="64"/>
      </right>
      <top style="thin">
        <color auto="1"/>
      </top>
      <bottom style="thin">
        <color indexed="64"/>
      </bottom>
      <diagonal style="thin">
        <color auto="1"/>
      </diagonal>
    </border>
    <border diagonalDown="1">
      <left style="thin">
        <color auto="1"/>
      </left>
      <right/>
      <top style="thin">
        <color auto="1"/>
      </top>
      <bottom style="medium">
        <color indexed="64"/>
      </bottom>
      <diagonal style="thin">
        <color auto="1"/>
      </diagonal>
    </border>
    <border diagonalDown="1">
      <left/>
      <right/>
      <top style="thin">
        <color auto="1"/>
      </top>
      <bottom style="medium">
        <color indexed="64"/>
      </bottom>
      <diagonal style="thin">
        <color auto="1"/>
      </diagonal>
    </border>
    <border diagonalDown="1">
      <left/>
      <right style="medium">
        <color indexed="64"/>
      </right>
      <top style="thin">
        <color auto="1"/>
      </top>
      <bottom style="medium">
        <color indexed="64"/>
      </bottom>
      <diagonal style="thin">
        <color auto="1"/>
      </diagonal>
    </border>
    <border>
      <left style="thin">
        <color auto="1"/>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bottom style="medium">
        <color indexed="64"/>
      </bottom>
      <diagonal/>
    </border>
    <border diagonalDown="1">
      <left/>
      <right/>
      <top style="medium">
        <color indexed="64"/>
      </top>
      <bottom style="thin">
        <color auto="1"/>
      </bottom>
      <diagonal style="thin">
        <color indexed="64"/>
      </diagonal>
    </border>
    <border diagonalDown="1">
      <left/>
      <right style="medium">
        <color indexed="64"/>
      </right>
      <top style="medium">
        <color indexed="64"/>
      </top>
      <bottom style="thin">
        <color auto="1"/>
      </bottom>
      <diagonal style="thin">
        <color indexed="64"/>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diagonalDown="1">
      <left style="thin">
        <color auto="1"/>
      </left>
      <right/>
      <top style="thin">
        <color auto="1"/>
      </top>
      <bottom style="thin">
        <color indexed="64"/>
      </bottom>
      <diagonal style="thin">
        <color auto="1"/>
      </diagonal>
    </border>
    <border>
      <left style="thin">
        <color auto="1"/>
      </left>
      <right/>
      <top/>
      <bottom style="medium">
        <color indexed="64"/>
      </bottom>
      <diagonal/>
    </border>
  </borders>
  <cellStyleXfs count="14">
    <xf numFmtId="0" fontId="0" fillId="0" borderId="0">
      <alignment vertical="center"/>
    </xf>
    <xf numFmtId="0" fontId="5" fillId="0" borderId="0">
      <alignment vertical="center"/>
    </xf>
    <xf numFmtId="0" fontId="8" fillId="0" borderId="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38" fontId="8" fillId="0" borderId="0" applyFont="0" applyFill="0" applyBorder="0" applyAlignment="0" applyProtection="0">
      <alignment vertical="center"/>
    </xf>
    <xf numFmtId="0" fontId="1" fillId="0" borderId="0">
      <alignment vertical="center"/>
    </xf>
  </cellStyleXfs>
  <cellXfs count="630">
    <xf numFmtId="0" fontId="0" fillId="0" borderId="0" xfId="0">
      <alignment vertical="center"/>
    </xf>
    <xf numFmtId="0" fontId="14" fillId="0" borderId="0" xfId="8" applyFont="1" applyProtection="1">
      <alignment vertical="center"/>
      <protection locked="0"/>
    </xf>
    <xf numFmtId="0" fontId="8" fillId="0" borderId="0" xfId="8" applyFont="1" applyProtection="1">
      <alignment vertical="center"/>
      <protection locked="0"/>
    </xf>
    <xf numFmtId="0" fontId="8" fillId="2" borderId="0" xfId="8" applyFont="1" applyFill="1" applyProtection="1">
      <alignment vertical="center"/>
      <protection locked="0"/>
    </xf>
    <xf numFmtId="0" fontId="9" fillId="0" borderId="10" xfId="0" applyFont="1" applyBorder="1" applyAlignment="1" applyProtection="1">
      <alignment horizontal="center" vertical="center"/>
      <protection locked="0"/>
    </xf>
    <xf numFmtId="0" fontId="8" fillId="0" borderId="0" xfId="8" applyFont="1" applyAlignment="1" applyProtection="1">
      <alignment horizontal="distributed" vertical="distributed"/>
      <protection locked="0"/>
    </xf>
    <xf numFmtId="0" fontId="8" fillId="0" borderId="0" xfId="8" applyFont="1" applyAlignment="1" applyProtection="1">
      <alignment horizontal="distributed" vertical="center" wrapText="1"/>
      <protection locked="0"/>
    </xf>
    <xf numFmtId="0" fontId="14" fillId="0" borderId="0" xfId="8" applyFont="1" applyAlignment="1" applyProtection="1">
      <alignment horizontal="center" vertical="center"/>
      <protection locked="0"/>
    </xf>
    <xf numFmtId="3" fontId="8" fillId="2" borderId="0" xfId="8" applyNumberFormat="1" applyFont="1" applyFill="1" applyAlignment="1" applyProtection="1">
      <alignment vertical="center" shrinkToFit="1"/>
      <protection locked="0"/>
    </xf>
    <xf numFmtId="0" fontId="14" fillId="2" borderId="0" xfId="8" applyFont="1" applyFill="1" applyProtection="1">
      <alignment vertical="center"/>
      <protection locked="0"/>
    </xf>
    <xf numFmtId="0" fontId="8" fillId="0" borderId="5" xfId="8" applyFont="1" applyBorder="1" applyProtection="1">
      <alignment vertical="center"/>
      <protection locked="0"/>
    </xf>
    <xf numFmtId="0" fontId="8" fillId="0" borderId="6" xfId="8" applyFont="1" applyBorder="1" applyProtection="1">
      <alignment vertical="center"/>
      <protection locked="0"/>
    </xf>
    <xf numFmtId="0" fontId="8" fillId="0" borderId="0" xfId="8" applyFont="1" applyAlignment="1" applyProtection="1">
      <alignment vertical="center" shrinkToFit="1"/>
      <protection locked="0"/>
    </xf>
    <xf numFmtId="0" fontId="8" fillId="0" borderId="33" xfId="8" applyFont="1" applyBorder="1" applyAlignment="1" applyProtection="1">
      <alignment horizontal="center" vertical="center" shrinkToFit="1"/>
      <protection locked="0"/>
    </xf>
    <xf numFmtId="0" fontId="8" fillId="0" borderId="0" xfId="8" applyFont="1" applyAlignment="1" applyProtection="1">
      <alignment horizontal="center" vertical="center"/>
      <protection locked="0"/>
    </xf>
    <xf numFmtId="0" fontId="8" fillId="0" borderId="0" xfId="8" applyFont="1" applyAlignment="1" applyProtection="1">
      <alignment horizontal="center" vertical="center" shrinkToFit="1"/>
      <protection locked="0"/>
    </xf>
    <xf numFmtId="4" fontId="8" fillId="0" borderId="0" xfId="8" applyNumberFormat="1" applyFont="1" applyAlignment="1" applyProtection="1">
      <alignment horizontal="center" vertical="center"/>
      <protection locked="0"/>
    </xf>
    <xf numFmtId="3" fontId="14" fillId="0" borderId="0" xfId="8" applyNumberFormat="1" applyFont="1" applyProtection="1">
      <alignment vertical="center"/>
      <protection locked="0"/>
    </xf>
    <xf numFmtId="0" fontId="17" fillId="0" borderId="0" xfId="8" applyFont="1" applyAlignment="1" applyProtection="1">
      <alignment horizontal="left"/>
      <protection locked="0"/>
    </xf>
    <xf numFmtId="3" fontId="5" fillId="0" borderId="0" xfId="0" applyNumberFormat="1" applyFont="1" applyAlignment="1" applyProtection="1">
      <alignment vertical="center" shrinkToFit="1"/>
      <protection locked="0"/>
    </xf>
    <xf numFmtId="3" fontId="8" fillId="0" borderId="0" xfId="8" applyNumberFormat="1" applyFont="1" applyAlignment="1" applyProtection="1">
      <alignment vertical="center" shrinkToFit="1"/>
      <protection locked="0"/>
    </xf>
    <xf numFmtId="0" fontId="8" fillId="0" borderId="0" xfId="8" applyFont="1" applyAlignment="1" applyProtection="1">
      <alignment vertical="center" wrapText="1"/>
      <protection locked="0"/>
    </xf>
    <xf numFmtId="176" fontId="8" fillId="0" borderId="0" xfId="8" applyNumberFormat="1" applyFont="1" applyAlignment="1" applyProtection="1">
      <alignment vertical="center" shrinkToFit="1"/>
      <protection locked="0"/>
    </xf>
    <xf numFmtId="176" fontId="5" fillId="0" borderId="0" xfId="0" applyNumberFormat="1" applyFont="1" applyAlignment="1" applyProtection="1">
      <alignment vertical="center" shrinkToFit="1"/>
      <protection locked="0"/>
    </xf>
    <xf numFmtId="3" fontId="8" fillId="0" borderId="0" xfId="8" applyNumberFormat="1" applyFont="1" applyProtection="1">
      <alignment vertical="center"/>
      <protection locked="0"/>
    </xf>
    <xf numFmtId="0" fontId="17" fillId="0" borderId="0" xfId="8" applyFont="1" applyAlignment="1" applyProtection="1">
      <protection locked="0"/>
    </xf>
    <xf numFmtId="0" fontId="14" fillId="0" borderId="0" xfId="8" applyFont="1" applyAlignment="1" applyProtection="1">
      <alignment horizontal="left" vertical="center" indent="1"/>
      <protection locked="0"/>
    </xf>
    <xf numFmtId="0" fontId="10" fillId="0" borderId="0" xfId="0" applyFont="1" applyProtection="1">
      <alignment vertical="center"/>
      <protection locked="0"/>
    </xf>
    <xf numFmtId="0" fontId="7" fillId="0" borderId="0" xfId="0" quotePrefix="1" applyFont="1" applyAlignment="1" applyProtection="1">
      <alignment horizontal="right" vertical="center"/>
      <protection locked="0"/>
    </xf>
    <xf numFmtId="0" fontId="7" fillId="0" borderId="0" xfId="0" applyFont="1" applyProtection="1">
      <alignment vertical="center"/>
      <protection locked="0"/>
    </xf>
    <xf numFmtId="0" fontId="10" fillId="0" borderId="0" xfId="0" applyFont="1" applyAlignment="1" applyProtection="1">
      <alignment vertical="top"/>
      <protection locked="0"/>
    </xf>
    <xf numFmtId="0" fontId="7" fillId="0" borderId="0" xfId="1" quotePrefix="1" applyFont="1" applyAlignment="1" applyProtection="1">
      <alignment horizontal="right" vertical="center"/>
      <protection locked="0"/>
    </xf>
    <xf numFmtId="0" fontId="7" fillId="0" borderId="0" xfId="2" applyFont="1" applyProtection="1">
      <alignment vertical="center"/>
      <protection locked="0"/>
    </xf>
    <xf numFmtId="38" fontId="13" fillId="0" borderId="0" xfId="12" applyFont="1" applyFill="1" applyBorder="1" applyAlignment="1" applyProtection="1">
      <alignment horizontal="left" indent="4"/>
      <protection locked="0"/>
    </xf>
    <xf numFmtId="38" fontId="11" fillId="0" borderId="0" xfId="12" applyFont="1" applyFill="1" applyBorder="1" applyAlignment="1" applyProtection="1">
      <alignment horizontal="center"/>
      <protection locked="0"/>
    </xf>
    <xf numFmtId="38" fontId="12" fillId="0" borderId="0" xfId="12" applyFont="1" applyFill="1" applyBorder="1" applyAlignment="1" applyProtection="1">
      <alignment horizontal="left" vertical="top"/>
      <protection locked="0"/>
    </xf>
    <xf numFmtId="0" fontId="7" fillId="0" borderId="0" xfId="1" applyFont="1" applyProtection="1">
      <alignment vertical="center"/>
      <protection locked="0"/>
    </xf>
    <xf numFmtId="49" fontId="7" fillId="0" borderId="0" xfId="0" applyNumberFormat="1" applyFont="1" applyProtection="1">
      <alignment vertical="center"/>
      <protection locked="0"/>
    </xf>
    <xf numFmtId="0" fontId="8" fillId="0" borderId="10" xfId="8" applyFont="1" applyBorder="1" applyAlignment="1">
      <alignment horizontal="center" vertical="center" shrinkToFit="1"/>
    </xf>
    <xf numFmtId="0" fontId="8" fillId="0" borderId="33" xfId="8" applyFont="1" applyBorder="1" applyAlignment="1">
      <alignment horizontal="center" vertical="center" shrinkToFit="1"/>
    </xf>
    <xf numFmtId="0" fontId="8" fillId="0" borderId="34" xfId="8" applyFont="1" applyBorder="1" applyAlignment="1">
      <alignment horizontal="center" vertical="center" shrinkToFit="1"/>
    </xf>
    <xf numFmtId="0" fontId="8" fillId="0" borderId="31" xfId="8" applyFont="1" applyBorder="1" applyAlignment="1">
      <alignment horizontal="center" vertical="center" shrinkToFit="1"/>
    </xf>
    <xf numFmtId="0" fontId="8" fillId="0" borderId="60" xfId="8" applyFont="1" applyBorder="1" applyAlignment="1">
      <alignment horizontal="center" vertical="center" shrinkToFit="1"/>
    </xf>
    <xf numFmtId="0" fontId="8" fillId="0" borderId="56" xfId="8" applyFont="1" applyBorder="1" applyAlignment="1">
      <alignment horizontal="center" vertical="center" shrinkToFit="1"/>
    </xf>
    <xf numFmtId="0" fontId="8" fillId="0" borderId="37" xfId="8" applyFont="1" applyBorder="1" applyAlignment="1">
      <alignment horizontal="center" vertical="center"/>
    </xf>
    <xf numFmtId="176" fontId="9" fillId="0" borderId="10" xfId="0" applyNumberFormat="1" applyFont="1" applyBorder="1" applyAlignment="1">
      <alignment horizontal="center" vertical="center" shrinkToFit="1"/>
    </xf>
    <xf numFmtId="3" fontId="9" fillId="0" borderId="33" xfId="0" applyNumberFormat="1" applyFont="1" applyBorder="1" applyAlignment="1">
      <alignment horizontal="center" vertical="center" shrinkToFit="1"/>
    </xf>
    <xf numFmtId="176" fontId="9" fillId="0" borderId="10" xfId="0" applyNumberFormat="1" applyFont="1" applyBorder="1" applyAlignment="1">
      <alignment horizontal="center" vertical="center" textRotation="255" shrinkToFit="1"/>
    </xf>
    <xf numFmtId="3" fontId="9" fillId="0" borderId="41" xfId="0" applyNumberFormat="1" applyFont="1" applyBorder="1" applyAlignment="1">
      <alignment horizontal="center" vertical="center" shrinkToFit="1"/>
    </xf>
    <xf numFmtId="0" fontId="8" fillId="0" borderId="57" xfId="8" applyFont="1" applyBorder="1" applyAlignment="1">
      <alignment horizontal="center" vertical="center"/>
    </xf>
    <xf numFmtId="0" fontId="19" fillId="0" borderId="0" xfId="8" applyFont="1" applyProtection="1">
      <alignment vertical="center"/>
      <protection locked="0"/>
    </xf>
    <xf numFmtId="0" fontId="8" fillId="0" borderId="0" xfId="13" applyFont="1" applyProtection="1">
      <alignment vertical="center"/>
      <protection locked="0"/>
    </xf>
    <xf numFmtId="0" fontId="14" fillId="0" borderId="0" xfId="13" applyFont="1" applyProtection="1">
      <alignment vertical="center"/>
      <protection locked="0"/>
    </xf>
    <xf numFmtId="0" fontId="9" fillId="0" borderId="14" xfId="0" applyFont="1" applyBorder="1" applyAlignment="1" applyProtection="1">
      <alignment horizontal="center" vertical="center"/>
      <protection locked="0"/>
    </xf>
    <xf numFmtId="0" fontId="9" fillId="0" borderId="62" xfId="0" applyFont="1" applyBorder="1" applyAlignment="1" applyProtection="1">
      <alignment horizontal="center" vertical="center"/>
      <protection locked="0"/>
    </xf>
    <xf numFmtId="0" fontId="8" fillId="2" borderId="0" xfId="13" applyFont="1" applyFill="1" applyProtection="1">
      <alignment vertical="center"/>
      <protection locked="0"/>
    </xf>
    <xf numFmtId="0" fontId="8" fillId="0" borderId="10" xfId="13" applyFont="1" applyBorder="1" applyAlignment="1" applyProtection="1">
      <alignment horizontal="center" vertical="center"/>
      <protection locked="0"/>
    </xf>
    <xf numFmtId="0" fontId="8" fillId="0" borderId="35" xfId="13" applyFont="1" applyBorder="1" applyProtection="1">
      <alignment vertical="center"/>
      <protection locked="0"/>
    </xf>
    <xf numFmtId="0" fontId="8" fillId="0" borderId="34" xfId="13" applyFont="1" applyBorder="1" applyProtection="1">
      <alignment vertical="center"/>
      <protection locked="0"/>
    </xf>
    <xf numFmtId="0" fontId="8" fillId="0" borderId="33" xfId="13" applyFont="1" applyBorder="1" applyProtection="1">
      <alignment vertical="center"/>
      <protection locked="0"/>
    </xf>
    <xf numFmtId="0" fontId="8" fillId="0" borderId="3" xfId="13" applyFont="1" applyBorder="1" applyAlignment="1" applyProtection="1">
      <alignment horizontal="center" vertical="center"/>
      <protection locked="0"/>
    </xf>
    <xf numFmtId="0" fontId="8" fillId="0" borderId="0" xfId="13" applyFont="1" applyAlignment="1" applyProtection="1">
      <alignment horizontal="distributed" vertical="distributed"/>
      <protection locked="0"/>
    </xf>
    <xf numFmtId="0" fontId="8" fillId="0" borderId="0" xfId="13" applyFont="1" applyAlignment="1" applyProtection="1">
      <alignment horizontal="distributed" vertical="center" wrapText="1"/>
      <protection locked="0"/>
    </xf>
    <xf numFmtId="0" fontId="14" fillId="0" borderId="0" xfId="13" applyFont="1" applyAlignment="1" applyProtection="1">
      <alignment horizontal="center" vertical="center"/>
      <protection locked="0"/>
    </xf>
    <xf numFmtId="0" fontId="19" fillId="0" borderId="0" xfId="13" applyFont="1" applyProtection="1">
      <alignment vertical="center"/>
      <protection locked="0"/>
    </xf>
    <xf numFmtId="0" fontId="8" fillId="0" borderId="0" xfId="13" applyFont="1" applyAlignment="1" applyProtection="1">
      <alignment horizontal="center" vertical="center"/>
      <protection locked="0"/>
    </xf>
    <xf numFmtId="0" fontId="14" fillId="0" borderId="0" xfId="13" applyFont="1" applyAlignment="1" applyProtection="1">
      <alignment vertical="center" shrinkToFit="1"/>
      <protection locked="0"/>
    </xf>
    <xf numFmtId="3" fontId="8" fillId="2" borderId="0" xfId="13" applyNumberFormat="1" applyFont="1" applyFill="1" applyAlignment="1" applyProtection="1">
      <alignment vertical="center" shrinkToFit="1"/>
      <protection locked="0"/>
    </xf>
    <xf numFmtId="0" fontId="14" fillId="2" borderId="0" xfId="13" applyFont="1" applyFill="1" applyProtection="1">
      <alignment vertical="center"/>
      <protection locked="0"/>
    </xf>
    <xf numFmtId="0" fontId="8" fillId="0" borderId="5" xfId="13" applyFont="1" applyBorder="1" applyProtection="1">
      <alignment vertical="center"/>
      <protection locked="0"/>
    </xf>
    <xf numFmtId="0" fontId="8" fillId="0" borderId="6" xfId="13" applyFont="1" applyBorder="1" applyProtection="1">
      <alignment vertical="center"/>
      <protection locked="0"/>
    </xf>
    <xf numFmtId="0" fontId="8" fillId="0" borderId="5" xfId="13" applyFont="1" applyBorder="1" applyAlignment="1" applyProtection="1">
      <alignment horizontal="center" vertical="center"/>
      <protection locked="0"/>
    </xf>
    <xf numFmtId="0" fontId="8" fillId="0" borderId="31" xfId="13" applyFont="1" applyBorder="1" applyAlignment="1" applyProtection="1">
      <alignment horizontal="center" vertical="center"/>
      <protection locked="0"/>
    </xf>
    <xf numFmtId="0" fontId="8" fillId="0" borderId="34" xfId="13" applyFont="1" applyBorder="1" applyAlignment="1" applyProtection="1">
      <alignment horizontal="center" vertical="center"/>
      <protection locked="0"/>
    </xf>
    <xf numFmtId="0" fontId="8" fillId="0" borderId="0" xfId="13" applyFont="1" applyAlignment="1" applyProtection="1">
      <alignment vertical="center" shrinkToFit="1"/>
      <protection locked="0"/>
    </xf>
    <xf numFmtId="0" fontId="8" fillId="0" borderId="33" xfId="13" applyFont="1" applyBorder="1" applyAlignment="1" applyProtection="1">
      <alignment horizontal="center" vertical="center" shrinkToFit="1"/>
      <protection locked="0"/>
    </xf>
    <xf numFmtId="0" fontId="8" fillId="0" borderId="10" xfId="13" applyFont="1" applyBorder="1" applyAlignment="1">
      <alignment horizontal="center" vertical="center" shrinkToFit="1"/>
    </xf>
    <xf numFmtId="0" fontId="8" fillId="0" borderId="33" xfId="13" applyFont="1" applyBorder="1" applyAlignment="1">
      <alignment horizontal="center" vertical="center" shrinkToFit="1"/>
    </xf>
    <xf numFmtId="0" fontId="8" fillId="0" borderId="34" xfId="13" applyFont="1" applyBorder="1" applyAlignment="1">
      <alignment horizontal="center" vertical="center" shrinkToFit="1"/>
    </xf>
    <xf numFmtId="0" fontId="8" fillId="0" borderId="31" xfId="13" applyFont="1" applyBorder="1" applyAlignment="1">
      <alignment horizontal="center" vertical="center" shrinkToFit="1"/>
    </xf>
    <xf numFmtId="0" fontId="8" fillId="0" borderId="60" xfId="13" applyFont="1" applyBorder="1" applyAlignment="1">
      <alignment horizontal="center" vertical="center" shrinkToFit="1"/>
    </xf>
    <xf numFmtId="0" fontId="8" fillId="0" borderId="56" xfId="13" applyFont="1" applyBorder="1" applyAlignment="1">
      <alignment horizontal="center" vertical="center" shrinkToFit="1"/>
    </xf>
    <xf numFmtId="0" fontId="8" fillId="0" borderId="0" xfId="13" applyFont="1" applyAlignment="1" applyProtection="1">
      <alignment horizontal="center" vertical="center" shrinkToFit="1"/>
      <protection locked="0"/>
    </xf>
    <xf numFmtId="4" fontId="8" fillId="0" borderId="0" xfId="13" applyNumberFormat="1" applyFont="1" applyAlignment="1" applyProtection="1">
      <alignment horizontal="center" vertical="center"/>
      <protection locked="0"/>
    </xf>
    <xf numFmtId="3" fontId="14" fillId="0" borderId="0" xfId="13" applyNumberFormat="1" applyFont="1" applyProtection="1">
      <alignment vertical="center"/>
      <protection locked="0"/>
    </xf>
    <xf numFmtId="0" fontId="17" fillId="0" borderId="0" xfId="13" applyFont="1" applyAlignment="1" applyProtection="1">
      <alignment horizontal="left"/>
      <protection locked="0"/>
    </xf>
    <xf numFmtId="3" fontId="8" fillId="0" borderId="0" xfId="13" applyNumberFormat="1" applyFont="1" applyAlignment="1" applyProtection="1">
      <alignment vertical="center" shrinkToFit="1"/>
      <protection locked="0"/>
    </xf>
    <xf numFmtId="0" fontId="8" fillId="0" borderId="0" xfId="13" applyFont="1" applyAlignment="1" applyProtection="1">
      <alignment vertical="center" wrapText="1"/>
      <protection locked="0"/>
    </xf>
    <xf numFmtId="176" fontId="8" fillId="0" borderId="0" xfId="13" applyNumberFormat="1" applyFont="1" applyAlignment="1" applyProtection="1">
      <alignment vertical="center" shrinkToFit="1"/>
      <protection locked="0"/>
    </xf>
    <xf numFmtId="0" fontId="8" fillId="0" borderId="37" xfId="13" applyFont="1" applyBorder="1" applyAlignment="1">
      <alignment horizontal="center" vertical="center"/>
    </xf>
    <xf numFmtId="3" fontId="8" fillId="0" borderId="0" xfId="13" applyNumberFormat="1" applyFont="1" applyProtection="1">
      <alignment vertical="center"/>
      <protection locked="0"/>
    </xf>
    <xf numFmtId="0" fontId="8" fillId="0" borderId="57" xfId="13" applyFont="1" applyBorder="1" applyAlignment="1">
      <alignment horizontal="center" vertical="center"/>
    </xf>
    <xf numFmtId="0" fontId="17" fillId="0" borderId="0" xfId="13" applyFont="1" applyAlignment="1" applyProtection="1">
      <protection locked="0"/>
    </xf>
    <xf numFmtId="0" fontId="14" fillId="0" borderId="0" xfId="13" applyFont="1" applyAlignment="1" applyProtection="1">
      <alignment horizontal="left" vertical="center" indent="1"/>
      <protection locked="0"/>
    </xf>
    <xf numFmtId="0" fontId="8" fillId="0" borderId="13" xfId="13" applyFont="1" applyBorder="1" applyAlignment="1" applyProtection="1">
      <alignment horizontal="center" vertical="center"/>
      <protection locked="0"/>
    </xf>
    <xf numFmtId="0" fontId="8" fillId="0" borderId="14" xfId="13" applyFont="1" applyBorder="1" applyAlignment="1" applyProtection="1">
      <alignment horizontal="center" vertical="center"/>
      <protection locked="0"/>
    </xf>
    <xf numFmtId="0" fontId="9" fillId="0" borderId="34" xfId="0" applyFont="1" applyBorder="1" applyAlignment="1" applyProtection="1">
      <alignment horizontal="center" vertical="center"/>
      <protection locked="0"/>
    </xf>
    <xf numFmtId="0" fontId="8" fillId="0" borderId="7" xfId="13" applyFont="1" applyBorder="1" applyProtection="1">
      <alignment vertical="center"/>
      <protection locked="0"/>
    </xf>
    <xf numFmtId="0" fontId="14" fillId="0" borderId="0" xfId="8" applyFont="1" applyAlignment="1" applyProtection="1">
      <alignment horizontal="left" vertical="center"/>
      <protection locked="0"/>
    </xf>
    <xf numFmtId="0" fontId="14" fillId="0" borderId="0" xfId="8" applyFont="1" applyAlignment="1" applyProtection="1">
      <alignment vertical="center" shrinkToFit="1"/>
      <protection locked="0"/>
    </xf>
    <xf numFmtId="0" fontId="14" fillId="0" borderId="0" xfId="13" applyFont="1" applyAlignment="1" applyProtection="1">
      <alignment horizontal="left" vertical="center"/>
      <protection locked="0"/>
    </xf>
    <xf numFmtId="0" fontId="21" fillId="3" borderId="13" xfId="13" applyFont="1" applyFill="1" applyBorder="1" applyProtection="1">
      <alignment vertical="center"/>
      <protection locked="0"/>
    </xf>
    <xf numFmtId="0" fontId="21" fillId="3" borderId="13" xfId="13" applyFont="1" applyFill="1" applyBorder="1" applyAlignment="1" applyProtection="1">
      <alignment horizontal="center" vertical="center"/>
      <protection locked="0"/>
    </xf>
    <xf numFmtId="0" fontId="21" fillId="3" borderId="5" xfId="13" applyFont="1" applyFill="1" applyBorder="1" applyProtection="1">
      <alignment vertical="center"/>
      <protection locked="0"/>
    </xf>
    <xf numFmtId="0" fontId="8" fillId="3" borderId="47" xfId="13" applyFont="1" applyFill="1" applyBorder="1" applyProtection="1">
      <alignment vertical="center"/>
      <protection locked="0"/>
    </xf>
    <xf numFmtId="0" fontId="8" fillId="3" borderId="18" xfId="13" applyFont="1" applyFill="1" applyBorder="1" applyProtection="1">
      <alignment vertical="center"/>
      <protection locked="0"/>
    </xf>
    <xf numFmtId="0" fontId="0" fillId="3" borderId="18" xfId="0" applyFill="1" applyBorder="1" applyProtection="1">
      <alignment vertical="center"/>
      <protection locked="0"/>
    </xf>
    <xf numFmtId="0" fontId="0" fillId="3" borderId="45" xfId="0" applyFill="1" applyBorder="1" applyProtection="1">
      <alignment vertical="center"/>
      <protection locked="0"/>
    </xf>
    <xf numFmtId="0" fontId="7" fillId="3" borderId="18" xfId="0" applyFont="1" applyFill="1" applyBorder="1" applyProtection="1">
      <alignment vertical="center"/>
      <protection locked="0"/>
    </xf>
    <xf numFmtId="0" fontId="7" fillId="3" borderId="45" xfId="0" applyFont="1" applyFill="1" applyBorder="1" applyProtection="1">
      <alignment vertical="center"/>
      <protection locked="0"/>
    </xf>
    <xf numFmtId="0" fontId="8" fillId="0" borderId="10" xfId="8" applyFont="1" applyBorder="1" applyAlignment="1" applyProtection="1">
      <alignment horizontal="center" vertical="center"/>
      <protection locked="0"/>
    </xf>
    <xf numFmtId="0" fontId="8" fillId="0" borderId="8" xfId="8" applyFont="1" applyBorder="1" applyAlignment="1" applyProtection="1">
      <alignment horizontal="center" vertical="center"/>
      <protection locked="0"/>
    </xf>
    <xf numFmtId="0" fontId="8" fillId="0" borderId="38" xfId="8" applyFont="1" applyBorder="1" applyAlignment="1" applyProtection="1">
      <alignment horizontal="center" vertical="center"/>
      <protection locked="0"/>
    </xf>
    <xf numFmtId="0" fontId="8" fillId="0" borderId="31" xfId="8" applyFont="1" applyBorder="1" applyAlignment="1" applyProtection="1">
      <alignment horizontal="center" vertical="center"/>
      <protection locked="0"/>
    </xf>
    <xf numFmtId="0" fontId="8" fillId="0" borderId="40" xfId="8" applyFont="1" applyBorder="1" applyAlignment="1" applyProtection="1">
      <alignment horizontal="center" vertical="center"/>
      <protection locked="0"/>
    </xf>
    <xf numFmtId="0" fontId="8" fillId="0" borderId="42" xfId="8" applyFont="1" applyBorder="1" applyAlignment="1" applyProtection="1">
      <alignment horizontal="center" vertical="center"/>
      <protection locked="0"/>
    </xf>
    <xf numFmtId="0" fontId="8" fillId="0" borderId="7" xfId="8" applyFont="1" applyBorder="1" applyAlignment="1" applyProtection="1">
      <alignment horizontal="center" vertical="center"/>
      <protection locked="0"/>
    </xf>
    <xf numFmtId="0" fontId="8" fillId="0" borderId="11" xfId="8" applyFont="1" applyBorder="1" applyAlignment="1" applyProtection="1">
      <alignment horizontal="center" vertical="center"/>
      <protection locked="0"/>
    </xf>
    <xf numFmtId="0" fontId="8" fillId="0" borderId="67" xfId="8" applyFont="1" applyBorder="1" applyAlignment="1" applyProtection="1">
      <alignment horizontal="center" vertical="center"/>
      <protection locked="0"/>
    </xf>
    <xf numFmtId="0" fontId="8" fillId="0" borderId="37" xfId="8" applyFont="1" applyBorder="1" applyAlignment="1" applyProtection="1">
      <alignment horizontal="center" vertical="center" shrinkToFit="1"/>
      <protection locked="0"/>
    </xf>
    <xf numFmtId="0" fontId="8" fillId="0" borderId="8" xfId="8" applyFont="1" applyBorder="1" applyAlignment="1" applyProtection="1">
      <alignment horizontal="center" vertical="center" shrinkToFit="1"/>
      <protection locked="0"/>
    </xf>
    <xf numFmtId="0" fontId="8" fillId="0" borderId="9" xfId="8" applyFont="1" applyBorder="1" applyAlignment="1" applyProtection="1">
      <alignment horizontal="center" vertical="center" shrinkToFit="1"/>
      <protection locked="0"/>
    </xf>
    <xf numFmtId="0" fontId="8" fillId="0" borderId="9" xfId="8" applyFont="1" applyBorder="1" applyAlignment="1">
      <alignment horizontal="center" vertical="center" shrinkToFit="1"/>
    </xf>
    <xf numFmtId="0" fontId="8" fillId="0" borderId="34" xfId="8" applyFont="1" applyBorder="1" applyAlignment="1">
      <alignment horizontal="center" vertical="center" shrinkToFit="1"/>
    </xf>
    <xf numFmtId="0" fontId="8" fillId="0" borderId="10" xfId="8" applyFont="1" applyBorder="1" applyAlignment="1">
      <alignment horizontal="center" vertical="center" shrinkToFit="1"/>
    </xf>
    <xf numFmtId="3" fontId="8" fillId="0" borderId="8" xfId="8" applyNumberFormat="1" applyFont="1" applyBorder="1" applyAlignment="1">
      <alignment horizontal="right" vertical="center" shrinkToFit="1"/>
    </xf>
    <xf numFmtId="3" fontId="8" fillId="0" borderId="8" xfId="8" applyNumberFormat="1" applyFont="1" applyBorder="1" applyAlignment="1" applyProtection="1">
      <alignment horizontal="right" vertical="center" shrinkToFit="1"/>
      <protection locked="0"/>
    </xf>
    <xf numFmtId="3" fontId="8" fillId="0" borderId="38" xfId="8" applyNumberFormat="1" applyFont="1" applyBorder="1" applyAlignment="1">
      <alignment horizontal="right" vertical="center" shrinkToFit="1"/>
    </xf>
    <xf numFmtId="0" fontId="17" fillId="0" borderId="8" xfId="8" applyFont="1" applyBorder="1" applyAlignment="1" applyProtection="1">
      <alignment horizontal="center" vertical="center" wrapText="1"/>
      <protection locked="0"/>
    </xf>
    <xf numFmtId="0" fontId="17" fillId="0" borderId="38" xfId="8" applyFont="1" applyBorder="1" applyAlignment="1" applyProtection="1">
      <alignment horizontal="center" vertical="center" wrapText="1"/>
      <protection locked="0"/>
    </xf>
    <xf numFmtId="0" fontId="8" fillId="0" borderId="14" xfId="8" applyFont="1" applyBorder="1" applyAlignment="1" applyProtection="1">
      <alignment horizontal="center" vertical="center"/>
      <protection locked="0"/>
    </xf>
    <xf numFmtId="0" fontId="8" fillId="0" borderId="32" xfId="8" applyFont="1" applyBorder="1" applyAlignment="1" applyProtection="1">
      <alignment horizontal="center" vertical="center"/>
      <protection locked="0"/>
    </xf>
    <xf numFmtId="0" fontId="0" fillId="0" borderId="8" xfId="0" applyBorder="1" applyAlignment="1">
      <alignment horizontal="center" vertical="center"/>
    </xf>
    <xf numFmtId="0" fontId="0" fillId="0" borderId="40" xfId="0" applyBorder="1" applyAlignment="1">
      <alignment horizontal="center" vertical="center"/>
    </xf>
    <xf numFmtId="0" fontId="0" fillId="0" borderId="11" xfId="0" applyBorder="1" applyAlignment="1">
      <alignment horizontal="center" vertical="center"/>
    </xf>
    <xf numFmtId="3" fontId="8" fillId="0" borderId="8" xfId="8" applyNumberFormat="1" applyFont="1" applyBorder="1" applyAlignment="1" applyProtection="1">
      <alignment horizontal="right" vertical="center"/>
      <protection locked="0"/>
    </xf>
    <xf numFmtId="3" fontId="8" fillId="0" borderId="38" xfId="8" applyNumberFormat="1" applyFont="1" applyBorder="1" applyAlignment="1" applyProtection="1">
      <alignment horizontal="right" vertical="center"/>
      <protection locked="0"/>
    </xf>
    <xf numFmtId="0" fontId="0" fillId="0" borderId="8" xfId="0" applyBorder="1" applyAlignment="1">
      <alignment horizontal="right" vertical="center"/>
    </xf>
    <xf numFmtId="0" fontId="0" fillId="0" borderId="38" xfId="0" applyBorder="1" applyAlignment="1">
      <alignment horizontal="right" vertical="center"/>
    </xf>
    <xf numFmtId="3" fontId="8" fillId="0" borderId="10" xfId="8" applyNumberFormat="1" applyFont="1" applyBorder="1" applyAlignment="1">
      <alignment horizontal="right" vertical="center" shrinkToFit="1"/>
    </xf>
    <xf numFmtId="0" fontId="8" fillId="0" borderId="6" xfId="8" applyFont="1" applyBorder="1" applyAlignment="1">
      <alignment horizontal="center" vertical="center" shrinkToFit="1"/>
    </xf>
    <xf numFmtId="0" fontId="8" fillId="0" borderId="5" xfId="8" applyFont="1" applyBorder="1" applyAlignment="1">
      <alignment horizontal="center" vertical="center" shrinkToFit="1"/>
    </xf>
    <xf numFmtId="0" fontId="8" fillId="0" borderId="7" xfId="8" applyFont="1" applyBorder="1" applyAlignment="1">
      <alignment horizontal="center" vertical="center" shrinkToFit="1"/>
    </xf>
    <xf numFmtId="3" fontId="8" fillId="0" borderId="9" xfId="8" applyNumberFormat="1" applyFont="1" applyBorder="1" applyAlignment="1" applyProtection="1">
      <alignment horizontal="right" vertical="center" shrinkToFit="1"/>
      <protection locked="0"/>
    </xf>
    <xf numFmtId="3" fontId="8" fillId="0" borderId="34" xfId="8" applyNumberFormat="1" applyFont="1" applyBorder="1" applyAlignment="1" applyProtection="1">
      <alignment horizontal="right" vertical="center" shrinkToFit="1"/>
      <protection locked="0"/>
    </xf>
    <xf numFmtId="3" fontId="8" fillId="0" borderId="10" xfId="8" applyNumberFormat="1" applyFont="1" applyBorder="1" applyAlignment="1" applyProtection="1">
      <alignment horizontal="right" vertical="center" shrinkToFit="1"/>
      <protection locked="0"/>
    </xf>
    <xf numFmtId="3" fontId="8" fillId="0" borderId="33" xfId="8" applyNumberFormat="1" applyFont="1" applyBorder="1" applyAlignment="1" applyProtection="1">
      <alignment horizontal="right" vertical="center" shrinkToFit="1"/>
      <protection locked="0"/>
    </xf>
    <xf numFmtId="3" fontId="8" fillId="0" borderId="40" xfId="8" applyNumberFormat="1" applyFont="1" applyBorder="1" applyAlignment="1" applyProtection="1">
      <alignment horizontal="right" vertical="center"/>
      <protection locked="0"/>
    </xf>
    <xf numFmtId="0" fontId="0" fillId="0" borderId="40" xfId="0" applyBorder="1" applyAlignment="1">
      <alignment horizontal="right" vertical="center"/>
    </xf>
    <xf numFmtId="0" fontId="0" fillId="0" borderId="42" xfId="0" applyBorder="1" applyAlignment="1">
      <alignment horizontal="right" vertical="center"/>
    </xf>
    <xf numFmtId="0" fontId="8" fillId="0" borderId="9" xfId="8" applyFont="1" applyBorder="1" applyAlignment="1" applyProtection="1">
      <alignment horizontal="center" vertical="center"/>
      <protection locked="0"/>
    </xf>
    <xf numFmtId="0" fontId="8" fillId="0" borderId="37" xfId="8" applyFont="1" applyBorder="1" applyAlignment="1" applyProtection="1">
      <alignment horizontal="left" vertical="center"/>
      <protection locked="0"/>
    </xf>
    <xf numFmtId="0" fontId="8" fillId="0" borderId="8" xfId="8" applyFont="1" applyBorder="1" applyAlignment="1" applyProtection="1">
      <alignment horizontal="left" vertical="center"/>
      <protection locked="0"/>
    </xf>
    <xf numFmtId="0" fontId="8" fillId="0" borderId="17" xfId="8" applyFont="1" applyBorder="1" applyAlignment="1" applyProtection="1">
      <alignment horizontal="center" vertical="center"/>
      <protection locked="0"/>
    </xf>
    <xf numFmtId="0" fontId="8" fillId="0" borderId="39" xfId="8" applyFont="1" applyBorder="1" applyAlignment="1" applyProtection="1">
      <alignment horizontal="left" vertical="center"/>
      <protection locked="0"/>
    </xf>
    <xf numFmtId="0" fontId="8" fillId="0" borderId="40" xfId="8" applyFont="1" applyBorder="1" applyAlignment="1" applyProtection="1">
      <alignment horizontal="left" vertical="center"/>
      <protection locked="0"/>
    </xf>
    <xf numFmtId="0" fontId="8" fillId="0" borderId="6" xfId="8" applyFont="1" applyBorder="1" applyAlignment="1" applyProtection="1">
      <alignment horizontal="center" vertical="center"/>
      <protection locked="0"/>
    </xf>
    <xf numFmtId="3" fontId="8" fillId="0" borderId="11" xfId="8" applyNumberFormat="1" applyFont="1" applyBorder="1" applyAlignment="1" applyProtection="1">
      <alignment horizontal="right" vertical="center"/>
      <protection locked="0"/>
    </xf>
    <xf numFmtId="0" fontId="0" fillId="0" borderId="11" xfId="0" applyBorder="1" applyAlignment="1">
      <alignment horizontal="right" vertical="center"/>
    </xf>
    <xf numFmtId="0" fontId="0" fillId="0" borderId="67" xfId="0" applyBorder="1" applyAlignment="1">
      <alignment horizontal="right" vertical="center"/>
    </xf>
    <xf numFmtId="0" fontId="8" fillId="0" borderId="38" xfId="8" applyFont="1" applyBorder="1" applyAlignment="1" applyProtection="1">
      <alignment horizontal="center" vertical="center" shrinkToFit="1"/>
      <protection locked="0"/>
    </xf>
    <xf numFmtId="0" fontId="8" fillId="0" borderId="43" xfId="8" applyFont="1" applyBorder="1" applyAlignment="1" applyProtection="1">
      <alignment horizontal="center" vertical="center"/>
      <protection locked="0"/>
    </xf>
    <xf numFmtId="0" fontId="8" fillId="0" borderId="44" xfId="8" applyFont="1" applyBorder="1" applyAlignment="1" applyProtection="1">
      <alignment horizontal="center" vertical="center"/>
      <protection locked="0"/>
    </xf>
    <xf numFmtId="0" fontId="8" fillId="0" borderId="37" xfId="8" applyFont="1" applyBorder="1" applyAlignment="1" applyProtection="1">
      <alignment horizontal="center" vertical="center"/>
      <protection locked="0"/>
    </xf>
    <xf numFmtId="0" fontId="8" fillId="0" borderId="15" xfId="8" applyFont="1" applyBorder="1" applyAlignment="1" applyProtection="1">
      <alignment horizontal="center" vertical="center"/>
      <protection locked="0"/>
    </xf>
    <xf numFmtId="0" fontId="17" fillId="0" borderId="8" xfId="8" applyFont="1" applyBorder="1" applyAlignment="1" applyProtection="1">
      <alignment horizontal="center" vertical="center"/>
      <protection locked="0"/>
    </xf>
    <xf numFmtId="0" fontId="8" fillId="0" borderId="14" xfId="8" applyFont="1" applyBorder="1" applyAlignment="1" applyProtection="1">
      <alignment horizontal="center" vertical="center" wrapText="1"/>
      <protection locked="0"/>
    </xf>
    <xf numFmtId="0" fontId="19" fillId="3" borderId="0" xfId="13" applyFont="1" applyFill="1" applyAlignment="1" applyProtection="1">
      <alignment horizontal="center" vertical="center"/>
      <protection locked="0"/>
    </xf>
    <xf numFmtId="0" fontId="8" fillId="0" borderId="53" xfId="8" applyFont="1" applyBorder="1" applyAlignment="1">
      <alignment horizontal="center" vertical="center" shrinkToFit="1"/>
    </xf>
    <xf numFmtId="0" fontId="8" fillId="0" borderId="1" xfId="8" applyFont="1" applyBorder="1" applyAlignment="1">
      <alignment horizontal="center" vertical="center" shrinkToFit="1"/>
    </xf>
    <xf numFmtId="0" fontId="8" fillId="0" borderId="2" xfId="8" applyFont="1" applyBorder="1" applyAlignment="1">
      <alignment horizontal="center" vertical="center" shrinkToFit="1"/>
    </xf>
    <xf numFmtId="0" fontId="8" fillId="0" borderId="66" xfId="8" applyFont="1" applyBorder="1" applyAlignment="1" applyProtection="1">
      <alignment horizontal="left" vertical="center"/>
      <protection locked="0"/>
    </xf>
    <xf numFmtId="0" fontId="8" fillId="0" borderId="11" xfId="8" applyFont="1" applyBorder="1" applyAlignment="1" applyProtection="1">
      <alignment horizontal="left" vertical="center"/>
      <protection locked="0"/>
    </xf>
    <xf numFmtId="3" fontId="8" fillId="0" borderId="38" xfId="8" applyNumberFormat="1" applyFont="1" applyBorder="1" applyAlignment="1" applyProtection="1">
      <alignment horizontal="right" vertical="center" shrinkToFit="1"/>
      <protection locked="0"/>
    </xf>
    <xf numFmtId="0" fontId="8" fillId="0" borderId="27" xfId="8" applyFont="1" applyBorder="1" applyAlignment="1" applyProtection="1">
      <alignment horizontal="distributed" vertical="center" indent="1"/>
      <protection locked="0"/>
    </xf>
    <xf numFmtId="0" fontId="8" fillId="0" borderId="0" xfId="8" applyFont="1" applyAlignment="1" applyProtection="1">
      <alignment horizontal="distributed" vertical="center" indent="1"/>
      <protection locked="0"/>
    </xf>
    <xf numFmtId="0" fontId="8" fillId="0" borderId="4" xfId="8" applyFont="1" applyBorder="1" applyAlignment="1" applyProtection="1">
      <alignment horizontal="distributed" vertical="center" indent="1"/>
      <protection locked="0"/>
    </xf>
    <xf numFmtId="0" fontId="8" fillId="0" borderId="21" xfId="8" applyFont="1" applyBorder="1" applyAlignment="1" applyProtection="1">
      <alignment horizontal="distributed" vertical="center" indent="1"/>
      <protection locked="0"/>
    </xf>
    <xf numFmtId="0" fontId="8" fillId="0" borderId="5" xfId="8" applyFont="1" applyBorder="1" applyAlignment="1" applyProtection="1">
      <alignment horizontal="distributed" vertical="center" indent="1"/>
      <protection locked="0"/>
    </xf>
    <xf numFmtId="0" fontId="8" fillId="0" borderId="7" xfId="8" applyFont="1" applyBorder="1" applyAlignment="1" applyProtection="1">
      <alignment horizontal="distributed" vertical="center" indent="1"/>
      <protection locked="0"/>
    </xf>
    <xf numFmtId="0" fontId="21" fillId="3" borderId="0" xfId="13" applyFont="1" applyFill="1" applyAlignment="1" applyProtection="1">
      <alignment horizontal="left" vertical="center"/>
      <protection locked="0"/>
    </xf>
    <xf numFmtId="0" fontId="21" fillId="3" borderId="28" xfId="13" applyFont="1" applyFill="1" applyBorder="1" applyAlignment="1" applyProtection="1">
      <alignment horizontal="left" vertical="center"/>
      <protection locked="0"/>
    </xf>
    <xf numFmtId="0" fontId="21" fillId="3" borderId="6" xfId="13" applyFont="1" applyFill="1" applyBorder="1" applyAlignment="1" applyProtection="1">
      <alignment horizontal="left" vertical="center"/>
      <protection locked="0"/>
    </xf>
    <xf numFmtId="0" fontId="21" fillId="3" borderId="5" xfId="13" applyFont="1" applyFill="1" applyBorder="1" applyAlignment="1" applyProtection="1">
      <alignment horizontal="left" vertical="center"/>
      <protection locked="0"/>
    </xf>
    <xf numFmtId="0" fontId="21" fillId="3" borderId="26" xfId="13" applyFont="1" applyFill="1" applyBorder="1" applyAlignment="1" applyProtection="1">
      <alignment horizontal="left" vertical="center"/>
      <protection locked="0"/>
    </xf>
    <xf numFmtId="0" fontId="8" fillId="0" borderId="35" xfId="8" applyFont="1" applyBorder="1" applyAlignment="1" applyProtection="1">
      <alignment horizontal="distributed" vertical="center" indent="1"/>
      <protection locked="0"/>
    </xf>
    <xf numFmtId="0" fontId="8" fillId="0" borderId="34" xfId="8" applyFont="1" applyBorder="1" applyAlignment="1" applyProtection="1">
      <alignment horizontal="distributed" vertical="center" indent="1"/>
      <protection locked="0"/>
    </xf>
    <xf numFmtId="0" fontId="8" fillId="0" borderId="10" xfId="8" applyFont="1" applyBorder="1" applyAlignment="1" applyProtection="1">
      <alignment horizontal="distributed" vertical="center" indent="1"/>
      <protection locked="0"/>
    </xf>
    <xf numFmtId="0" fontId="8" fillId="0" borderId="9" xfId="13" applyFont="1" applyBorder="1" applyAlignment="1" applyProtection="1">
      <alignment horizontal="distributed" vertical="center" indent="1"/>
      <protection locked="0"/>
    </xf>
    <xf numFmtId="0" fontId="8" fillId="0" borderId="34" xfId="13" applyFont="1" applyBorder="1" applyAlignment="1" applyProtection="1">
      <alignment horizontal="distributed" vertical="center" indent="1"/>
      <protection locked="0"/>
    </xf>
    <xf numFmtId="0" fontId="8" fillId="0" borderId="10" xfId="13" applyFont="1" applyBorder="1" applyAlignment="1" applyProtection="1">
      <alignment horizontal="distributed" vertical="center" indent="1"/>
      <protection locked="0"/>
    </xf>
    <xf numFmtId="0" fontId="21" fillId="3" borderId="9" xfId="13" applyFont="1" applyFill="1" applyBorder="1" applyAlignment="1" applyProtection="1">
      <alignment horizontal="left" vertical="center"/>
      <protection locked="0"/>
    </xf>
    <xf numFmtId="0" fontId="21" fillId="3" borderId="34" xfId="0" applyFont="1" applyFill="1" applyBorder="1" applyAlignment="1" applyProtection="1">
      <alignment horizontal="left" vertical="center"/>
      <protection locked="0"/>
    </xf>
    <xf numFmtId="0" fontId="21" fillId="3" borderId="10" xfId="0" applyFont="1" applyFill="1" applyBorder="1" applyAlignment="1" applyProtection="1">
      <alignment horizontal="left" vertical="center"/>
      <protection locked="0"/>
    </xf>
    <xf numFmtId="0" fontId="8" fillId="0" borderId="9" xfId="13" applyFont="1" applyBorder="1" applyAlignment="1" applyProtection="1">
      <alignment horizontal="distributed" vertical="center" indent="2"/>
      <protection locked="0"/>
    </xf>
    <xf numFmtId="0" fontId="8" fillId="0" borderId="34" xfId="13" applyFont="1" applyBorder="1" applyAlignment="1" applyProtection="1">
      <alignment horizontal="distributed" vertical="center" indent="2"/>
      <protection locked="0"/>
    </xf>
    <xf numFmtId="0" fontId="8" fillId="0" borderId="10" xfId="13" applyFont="1" applyBorder="1" applyAlignment="1" applyProtection="1">
      <alignment horizontal="distributed" vertical="center" indent="2"/>
      <protection locked="0"/>
    </xf>
    <xf numFmtId="0" fontId="21" fillId="3" borderId="34" xfId="0" quotePrefix="1" applyFont="1" applyFill="1" applyBorder="1">
      <alignment vertical="center"/>
    </xf>
    <xf numFmtId="0" fontId="21" fillId="3" borderId="34" xfId="0" applyFont="1" applyFill="1" applyBorder="1">
      <alignment vertical="center"/>
    </xf>
    <xf numFmtId="0" fontId="21" fillId="3" borderId="33" xfId="0" applyFont="1" applyFill="1" applyBorder="1">
      <alignment vertical="center"/>
    </xf>
    <xf numFmtId="0" fontId="8" fillId="0" borderId="22" xfId="8" applyFont="1" applyBorder="1" applyAlignment="1" applyProtection="1">
      <alignment horizontal="distributed" vertical="center" indent="1"/>
      <protection locked="0"/>
    </xf>
    <xf numFmtId="0" fontId="8" fillId="0" borderId="23" xfId="8" applyFont="1" applyBorder="1" applyAlignment="1" applyProtection="1">
      <alignment horizontal="distributed" vertical="center" indent="1"/>
      <protection locked="0"/>
    </xf>
    <xf numFmtId="0" fontId="21" fillId="3" borderId="17" xfId="13" applyFont="1" applyFill="1" applyBorder="1" applyAlignment="1" applyProtection="1">
      <alignment horizontal="left" vertical="center" shrinkToFit="1"/>
      <protection locked="0"/>
    </xf>
    <xf numFmtId="0" fontId="21" fillId="3" borderId="30" xfId="13" applyFont="1" applyFill="1" applyBorder="1" applyAlignment="1" applyProtection="1">
      <alignment horizontal="left" vertical="center" shrinkToFit="1"/>
      <protection locked="0"/>
    </xf>
    <xf numFmtId="0" fontId="21" fillId="3" borderId="41" xfId="13" applyFont="1" applyFill="1" applyBorder="1" applyAlignment="1" applyProtection="1">
      <alignment horizontal="left" vertical="center" shrinkToFit="1"/>
      <protection locked="0"/>
    </xf>
    <xf numFmtId="0" fontId="8" fillId="0" borderId="12" xfId="8" applyFont="1" applyBorder="1" applyAlignment="1" applyProtection="1">
      <alignment horizontal="distributed" vertical="center" wrapText="1" indent="1"/>
      <protection locked="0"/>
    </xf>
    <xf numFmtId="0" fontId="8" fillId="0" borderId="13" xfId="8" applyFont="1" applyBorder="1" applyAlignment="1" applyProtection="1">
      <alignment horizontal="distributed" vertical="center" wrapText="1" indent="1"/>
      <protection locked="0"/>
    </xf>
    <xf numFmtId="0" fontId="8" fillId="0" borderId="14" xfId="8" applyFont="1" applyBorder="1" applyAlignment="1" applyProtection="1">
      <alignment horizontal="distributed" vertical="center" wrapText="1" indent="1"/>
      <protection locked="0"/>
    </xf>
    <xf numFmtId="0" fontId="21" fillId="3" borderId="15" xfId="13" applyFont="1" applyFill="1" applyBorder="1" applyAlignment="1" applyProtection="1">
      <alignment horizontal="left" vertical="center" shrinkToFit="1"/>
      <protection locked="0"/>
    </xf>
    <xf numFmtId="0" fontId="21" fillId="3" borderId="13" xfId="13" applyFont="1" applyFill="1" applyBorder="1" applyAlignment="1" applyProtection="1">
      <alignment horizontal="left" vertical="center" shrinkToFit="1"/>
      <protection locked="0"/>
    </xf>
    <xf numFmtId="0" fontId="21" fillId="3" borderId="14" xfId="13" applyFont="1" applyFill="1" applyBorder="1" applyAlignment="1" applyProtection="1">
      <alignment horizontal="left" vertical="center" shrinkToFit="1"/>
      <protection locked="0"/>
    </xf>
    <xf numFmtId="0" fontId="8" fillId="0" borderId="13" xfId="13" applyFont="1" applyBorder="1" applyAlignment="1" applyProtection="1">
      <alignment horizontal="distributed" vertical="center" wrapText="1" indent="1"/>
      <protection locked="0"/>
    </xf>
    <xf numFmtId="0" fontId="8" fillId="0" borderId="14" xfId="13" applyFont="1" applyBorder="1" applyAlignment="1" applyProtection="1">
      <alignment horizontal="distributed" vertical="center" wrapText="1" indent="1"/>
      <protection locked="0"/>
    </xf>
    <xf numFmtId="0" fontId="21" fillId="3" borderId="13" xfId="13" applyFont="1" applyFill="1" applyBorder="1" applyAlignment="1" applyProtection="1">
      <alignment horizontal="right" vertical="center"/>
      <protection locked="0"/>
    </xf>
    <xf numFmtId="0" fontId="8" fillId="0" borderId="61" xfId="13" applyFont="1" applyBorder="1" applyAlignment="1" applyProtection="1">
      <alignment horizontal="center" vertical="center"/>
      <protection locked="0"/>
    </xf>
    <xf numFmtId="0" fontId="8" fillId="0" borderId="62" xfId="13" applyFont="1" applyBorder="1" applyAlignment="1" applyProtection="1">
      <alignment horizontal="center" vertical="center"/>
      <protection locked="0"/>
    </xf>
    <xf numFmtId="0" fontId="8" fillId="0" borderId="20" xfId="8" applyFont="1" applyBorder="1" applyAlignment="1" applyProtection="1">
      <alignment horizontal="distributed" vertical="center" indent="1"/>
      <protection locked="0"/>
    </xf>
    <xf numFmtId="0" fontId="8" fillId="0" borderId="1" xfId="8" applyFont="1" applyBorder="1" applyAlignment="1" applyProtection="1">
      <alignment horizontal="distributed" vertical="center" indent="1"/>
      <protection locked="0"/>
    </xf>
    <xf numFmtId="0" fontId="8" fillId="0" borderId="2" xfId="8" applyFont="1" applyBorder="1" applyAlignment="1" applyProtection="1">
      <alignment horizontal="distributed" vertical="center" indent="1"/>
      <protection locked="0"/>
    </xf>
    <xf numFmtId="0" fontId="8" fillId="0" borderId="9" xfId="13" applyFont="1" applyBorder="1" applyAlignment="1" applyProtection="1">
      <alignment horizontal="center" vertical="center" shrinkToFit="1"/>
      <protection locked="0"/>
    </xf>
    <xf numFmtId="0" fontId="8" fillId="0" borderId="34" xfId="13" applyFont="1" applyBorder="1" applyAlignment="1" applyProtection="1">
      <alignment horizontal="center" vertical="center" shrinkToFit="1"/>
      <protection locked="0"/>
    </xf>
    <xf numFmtId="0" fontId="8" fillId="0" borderId="10" xfId="13" applyFont="1" applyBorder="1" applyAlignment="1" applyProtection="1">
      <alignment horizontal="center" vertical="center" shrinkToFit="1"/>
      <protection locked="0"/>
    </xf>
    <xf numFmtId="0" fontId="21" fillId="3" borderId="34" xfId="13" applyFont="1" applyFill="1" applyBorder="1" applyAlignment="1" applyProtection="1">
      <alignment horizontal="left" vertical="center"/>
      <protection locked="0"/>
    </xf>
    <xf numFmtId="0" fontId="21" fillId="3" borderId="33" xfId="13" applyFont="1" applyFill="1" applyBorder="1" applyAlignment="1" applyProtection="1">
      <alignment horizontal="left" vertical="center"/>
      <protection locked="0"/>
    </xf>
    <xf numFmtId="177" fontId="21" fillId="3" borderId="34" xfId="0" applyNumberFormat="1" applyFont="1" applyFill="1" applyBorder="1" applyAlignment="1" applyProtection="1">
      <alignment horizontal="center" vertical="center"/>
      <protection locked="0"/>
    </xf>
    <xf numFmtId="0" fontId="8" fillId="0" borderId="9" xfId="13" applyFont="1" applyBorder="1" applyAlignment="1" applyProtection="1">
      <alignment horizontal="center" vertical="center"/>
      <protection locked="0"/>
    </xf>
    <xf numFmtId="0" fontId="8" fillId="0" borderId="34" xfId="13" applyFont="1" applyBorder="1" applyAlignment="1" applyProtection="1">
      <alignment horizontal="center" vertical="center"/>
      <protection locked="0"/>
    </xf>
    <xf numFmtId="0" fontId="8" fillId="0" borderId="10" xfId="13" applyFont="1" applyBorder="1" applyAlignment="1" applyProtection="1">
      <alignment horizontal="center" vertical="center"/>
      <protection locked="0"/>
    </xf>
    <xf numFmtId="0" fontId="21" fillId="0" borderId="34" xfId="13" applyFont="1" applyBorder="1" applyAlignment="1" applyProtection="1">
      <alignment horizontal="left" vertical="center"/>
      <protection locked="0"/>
    </xf>
    <xf numFmtId="0" fontId="21" fillId="0" borderId="10" xfId="13" applyFont="1" applyBorder="1" applyAlignment="1" applyProtection="1">
      <alignment horizontal="left" vertical="center"/>
      <protection locked="0"/>
    </xf>
    <xf numFmtId="0" fontId="8" fillId="0" borderId="71" xfId="13" applyFont="1" applyBorder="1" applyAlignment="1" applyProtection="1">
      <alignment horizontal="center" vertical="center"/>
      <protection locked="0"/>
    </xf>
    <xf numFmtId="0" fontId="8" fillId="0" borderId="48" xfId="13" applyFont="1" applyBorder="1" applyAlignment="1" applyProtection="1">
      <alignment horizontal="center" vertical="center"/>
      <protection locked="0"/>
    </xf>
    <xf numFmtId="0" fontId="8" fillId="0" borderId="49" xfId="13" applyFont="1" applyBorder="1" applyAlignment="1" applyProtection="1">
      <alignment horizontal="center" vertical="center"/>
      <protection locked="0"/>
    </xf>
    <xf numFmtId="3" fontId="8" fillId="0" borderId="59" xfId="8" applyNumberFormat="1" applyFont="1" applyBorder="1" applyAlignment="1">
      <alignment horizontal="center" vertical="center" shrinkToFit="1"/>
    </xf>
    <xf numFmtId="3" fontId="8" fillId="0" borderId="55" xfId="8" applyNumberFormat="1" applyFont="1" applyBorder="1" applyAlignment="1">
      <alignment horizontal="center" vertical="center" shrinkToFit="1"/>
    </xf>
    <xf numFmtId="3" fontId="8" fillId="0" borderId="56" xfId="8" applyNumberFormat="1" applyFont="1" applyBorder="1" applyAlignment="1">
      <alignment horizontal="center" vertical="center" shrinkToFit="1"/>
    </xf>
    <xf numFmtId="4" fontId="8" fillId="0" borderId="54" xfId="8" applyNumberFormat="1" applyFont="1" applyBorder="1" applyAlignment="1">
      <alignment horizontal="right" vertical="center" shrinkToFit="1"/>
    </xf>
    <xf numFmtId="4" fontId="8" fillId="0" borderId="55" xfId="8" applyNumberFormat="1" applyFont="1" applyBorder="1" applyAlignment="1">
      <alignment horizontal="right" vertical="center" shrinkToFit="1"/>
    </xf>
    <xf numFmtId="4" fontId="8" fillId="0" borderId="22" xfId="8" applyNumberFormat="1" applyFont="1" applyBorder="1" applyAlignment="1">
      <alignment horizontal="right" vertical="center" shrinkToFit="1"/>
    </xf>
    <xf numFmtId="4" fontId="8" fillId="0" borderId="23" xfId="8" applyNumberFormat="1" applyFont="1" applyBorder="1" applyAlignment="1">
      <alignment horizontal="right" vertical="center" shrinkToFit="1"/>
    </xf>
    <xf numFmtId="3" fontId="8" fillId="0" borderId="40" xfId="8" applyNumberFormat="1" applyFont="1" applyBorder="1" applyAlignment="1">
      <alignment horizontal="right" vertical="center" shrinkToFit="1"/>
    </xf>
    <xf numFmtId="3" fontId="8" fillId="0" borderId="42" xfId="8" applyNumberFormat="1" applyFont="1" applyBorder="1" applyAlignment="1">
      <alignment horizontal="right" vertical="center" shrinkToFit="1"/>
    </xf>
    <xf numFmtId="0" fontId="8" fillId="0" borderId="3" xfId="8" applyFont="1" applyBorder="1" applyAlignment="1" applyProtection="1">
      <alignment horizontal="center" vertical="center"/>
      <protection locked="0"/>
    </xf>
    <xf numFmtId="0" fontId="8" fillId="0" borderId="0" xfId="8" applyFont="1" applyAlignment="1" applyProtection="1">
      <alignment horizontal="center" vertical="center"/>
      <protection locked="0"/>
    </xf>
    <xf numFmtId="0" fontId="8" fillId="0" borderId="4" xfId="8" applyFont="1" applyBorder="1" applyAlignment="1" applyProtection="1">
      <alignment horizontal="center" vertical="center"/>
      <protection locked="0"/>
    </xf>
    <xf numFmtId="0" fontId="8" fillId="0" borderId="6" xfId="8" quotePrefix="1" applyFont="1" applyBorder="1" applyAlignment="1" applyProtection="1">
      <alignment horizontal="center" vertical="center"/>
      <protection locked="0"/>
    </xf>
    <xf numFmtId="0" fontId="8" fillId="0" borderId="5" xfId="8" applyFont="1" applyBorder="1" applyAlignment="1" applyProtection="1">
      <alignment horizontal="center" vertical="center"/>
      <protection locked="0"/>
    </xf>
    <xf numFmtId="0" fontId="8" fillId="0" borderId="58" xfId="8" applyFont="1"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3" fontId="8" fillId="0" borderId="40" xfId="8" applyNumberFormat="1" applyFont="1" applyBorder="1" applyAlignment="1">
      <alignment horizontal="center" vertical="center" shrinkToFit="1"/>
    </xf>
    <xf numFmtId="3" fontId="8" fillId="0" borderId="17" xfId="8" applyNumberFormat="1" applyFont="1" applyBorder="1" applyAlignment="1">
      <alignment horizontal="center" vertical="center" shrinkToFit="1"/>
    </xf>
    <xf numFmtId="0" fontId="14" fillId="0" borderId="39" xfId="8" applyFont="1" applyBorder="1" applyAlignment="1">
      <alignment horizontal="distributed" vertical="center" indent="30"/>
    </xf>
    <xf numFmtId="0" fontId="14" fillId="0" borderId="40" xfId="8" applyFont="1" applyBorder="1" applyAlignment="1">
      <alignment horizontal="distributed" vertical="center" indent="30"/>
    </xf>
    <xf numFmtId="178" fontId="8" fillId="0" borderId="8" xfId="8" applyNumberFormat="1" applyFont="1" applyBorder="1" applyAlignment="1">
      <alignment horizontal="center" vertical="center" shrinkToFit="1"/>
    </xf>
    <xf numFmtId="178" fontId="8" fillId="0" borderId="9" xfId="8" applyNumberFormat="1" applyFont="1" applyBorder="1" applyAlignment="1">
      <alignment horizontal="center" vertical="center" shrinkToFit="1"/>
    </xf>
    <xf numFmtId="3" fontId="8" fillId="0" borderId="8" xfId="8" applyNumberFormat="1" applyFont="1" applyBorder="1" applyAlignment="1">
      <alignment horizontal="center" vertical="center" shrinkToFit="1"/>
    </xf>
    <xf numFmtId="3" fontId="8" fillId="0" borderId="9" xfId="8" applyNumberFormat="1" applyFont="1" applyBorder="1" applyAlignment="1">
      <alignment horizontal="center" vertical="center" shrinkToFit="1"/>
    </xf>
    <xf numFmtId="0" fontId="8" fillId="0" borderId="8" xfId="8" applyFont="1" applyBorder="1" applyAlignment="1">
      <alignment horizontal="left" vertical="center" wrapText="1"/>
    </xf>
    <xf numFmtId="0" fontId="0" fillId="0" borderId="8" xfId="0" applyBorder="1" applyAlignment="1">
      <alignment horizontal="left" vertical="center" wrapText="1"/>
    </xf>
    <xf numFmtId="0" fontId="8" fillId="0" borderId="30" xfId="8" applyFont="1" applyBorder="1" applyAlignment="1" applyProtection="1">
      <alignment horizontal="center" vertical="center"/>
      <protection locked="0"/>
    </xf>
    <xf numFmtId="0" fontId="8" fillId="0" borderId="41" xfId="8" applyFont="1" applyBorder="1" applyAlignment="1" applyProtection="1">
      <alignment horizontal="center" vertical="center"/>
      <protection locked="0"/>
    </xf>
    <xf numFmtId="0" fontId="14" fillId="0" borderId="29" xfId="8" applyFont="1" applyBorder="1" applyAlignment="1" applyProtection="1">
      <alignment horizontal="center" vertical="center"/>
      <protection locked="0"/>
    </xf>
    <xf numFmtId="0" fontId="14" fillId="0" borderId="18" xfId="8" applyFont="1" applyBorder="1" applyAlignment="1" applyProtection="1">
      <alignment horizontal="center" vertical="center"/>
      <protection locked="0"/>
    </xf>
    <xf numFmtId="0" fontId="14" fillId="0" borderId="45" xfId="8" applyFont="1" applyBorder="1" applyAlignment="1" applyProtection="1">
      <alignment horizontal="center" vertical="center"/>
      <protection locked="0"/>
    </xf>
    <xf numFmtId="0" fontId="14" fillId="0" borderId="22" xfId="8" applyFont="1" applyBorder="1" applyAlignment="1" applyProtection="1">
      <alignment horizontal="center" vertical="center"/>
      <protection locked="0"/>
    </xf>
    <xf numFmtId="0" fontId="14" fillId="0" borderId="23" xfId="8" applyFont="1" applyBorder="1" applyAlignment="1" applyProtection="1">
      <alignment horizontal="center" vertical="center"/>
      <protection locked="0"/>
    </xf>
    <xf numFmtId="0" fontId="14" fillId="0" borderId="24" xfId="8" applyFont="1" applyBorder="1" applyAlignment="1" applyProtection="1">
      <alignment horizontal="center" vertical="center"/>
      <protection locked="0"/>
    </xf>
    <xf numFmtId="0" fontId="8" fillId="0" borderId="13" xfId="8" applyFont="1" applyBorder="1" applyAlignment="1" applyProtection="1">
      <alignment horizontal="center" vertical="center"/>
      <protection locked="0"/>
    </xf>
    <xf numFmtId="0" fontId="8" fillId="0" borderId="16" xfId="8" applyFont="1" applyBorder="1" applyAlignment="1" applyProtection="1">
      <alignment horizontal="center" vertical="center"/>
      <protection locked="0"/>
    </xf>
    <xf numFmtId="3" fontId="8" fillId="0" borderId="17" xfId="8" applyNumberFormat="1" applyFont="1" applyBorder="1" applyAlignment="1" applyProtection="1">
      <alignment horizontal="right" vertical="center"/>
      <protection locked="0"/>
    </xf>
    <xf numFmtId="3" fontId="8" fillId="0" borderId="30" xfId="8" applyNumberFormat="1" applyFont="1" applyBorder="1" applyAlignment="1" applyProtection="1">
      <alignment horizontal="right" vertical="center"/>
      <protection locked="0"/>
    </xf>
    <xf numFmtId="0" fontId="8" fillId="0" borderId="39" xfId="8" applyFont="1" applyBorder="1" applyAlignment="1" applyProtection="1">
      <alignment horizontal="center" vertical="center" shrinkToFit="1"/>
      <protection locked="0"/>
    </xf>
    <xf numFmtId="0" fontId="8" fillId="0" borderId="40" xfId="8" applyFont="1" applyBorder="1" applyAlignment="1" applyProtection="1">
      <alignment horizontal="center" vertical="center" shrinkToFit="1"/>
      <protection locked="0"/>
    </xf>
    <xf numFmtId="0" fontId="8" fillId="0" borderId="42" xfId="8" applyFont="1" applyBorder="1" applyAlignment="1" applyProtection="1">
      <alignment horizontal="center" vertical="center" shrinkToFit="1"/>
      <protection locked="0"/>
    </xf>
    <xf numFmtId="0" fontId="8" fillId="0" borderId="66" xfId="8" applyFont="1" applyBorder="1" applyAlignment="1" applyProtection="1">
      <alignment horizontal="center" vertical="center" shrinkToFit="1"/>
      <protection locked="0"/>
    </xf>
    <xf numFmtId="0" fontId="8" fillId="0" borderId="11" xfId="8" applyFont="1" applyBorder="1" applyAlignment="1" applyProtection="1">
      <alignment horizontal="center" vertical="center" shrinkToFit="1"/>
      <protection locked="0"/>
    </xf>
    <xf numFmtId="0" fontId="8" fillId="0" borderId="67" xfId="8" applyFont="1" applyBorder="1" applyAlignment="1" applyProtection="1">
      <alignment horizontal="center" vertical="center" shrinkToFit="1"/>
      <protection locked="0"/>
    </xf>
    <xf numFmtId="3" fontId="8" fillId="0" borderId="37" xfId="8" applyNumberFormat="1" applyFont="1" applyBorder="1" applyAlignment="1">
      <alignment horizontal="right" vertical="center" shrinkToFit="1"/>
    </xf>
    <xf numFmtId="3" fontId="8" fillId="0" borderId="9" xfId="8" applyNumberFormat="1" applyFont="1" applyBorder="1" applyAlignment="1">
      <alignment horizontal="right" vertical="center" shrinkToFit="1"/>
    </xf>
    <xf numFmtId="3" fontId="8" fillId="0" borderId="37" xfId="8" applyNumberFormat="1" applyFont="1" applyBorder="1" applyAlignment="1" applyProtection="1">
      <alignment horizontal="right" vertical="center" shrinkToFit="1"/>
      <protection locked="0"/>
    </xf>
    <xf numFmtId="3" fontId="21" fillId="3" borderId="8" xfId="13" applyNumberFormat="1" applyFont="1" applyFill="1" applyBorder="1" applyAlignment="1" applyProtection="1">
      <alignment horizontal="center" vertical="center" shrinkToFit="1"/>
      <protection locked="0"/>
    </xf>
    <xf numFmtId="3" fontId="21" fillId="3" borderId="9" xfId="13" applyNumberFormat="1" applyFont="1" applyFill="1" applyBorder="1" applyAlignment="1" applyProtection="1">
      <alignment horizontal="center" vertical="center" shrinkToFit="1"/>
      <protection locked="0"/>
    </xf>
    <xf numFmtId="3" fontId="8" fillId="0" borderId="8" xfId="13" applyNumberFormat="1" applyFont="1" applyBorder="1" applyAlignment="1">
      <alignment horizontal="right" vertical="center" shrinkToFit="1"/>
    </xf>
    <xf numFmtId="3" fontId="8" fillId="0" borderId="9" xfId="13" applyNumberFormat="1" applyFont="1" applyBorder="1" applyAlignment="1">
      <alignment horizontal="right" vertical="center" shrinkToFit="1"/>
    </xf>
    <xf numFmtId="0" fontId="8" fillId="0" borderId="37" xfId="8" applyFont="1" applyBorder="1" applyAlignment="1">
      <alignment horizontal="center" vertical="center"/>
    </xf>
    <xf numFmtId="0" fontId="21" fillId="0" borderId="8" xfId="8" applyFont="1" applyBorder="1" applyAlignment="1">
      <alignment horizontal="center" vertical="center" textRotation="255"/>
    </xf>
    <xf numFmtId="0" fontId="8" fillId="0" borderId="8" xfId="0" applyFont="1" applyBorder="1" applyAlignment="1" applyProtection="1">
      <alignment horizontal="center" vertical="center" wrapText="1"/>
      <protection locked="0"/>
    </xf>
    <xf numFmtId="0" fontId="8" fillId="0" borderId="8" xfId="13" applyFont="1" applyBorder="1" applyAlignment="1">
      <alignment horizontal="left" vertical="center" wrapText="1"/>
    </xf>
    <xf numFmtId="3" fontId="14" fillId="0" borderId="32" xfId="8" applyNumberFormat="1" applyFont="1" applyBorder="1" applyAlignment="1">
      <alignment horizontal="center" vertical="center" shrinkToFit="1"/>
    </xf>
    <xf numFmtId="3" fontId="14" fillId="0" borderId="44" xfId="8" applyNumberFormat="1" applyFont="1" applyBorder="1" applyAlignment="1">
      <alignment horizontal="center" vertical="center" shrinkToFit="1"/>
    </xf>
    <xf numFmtId="0" fontId="8" fillId="0" borderId="35" xfId="8" applyFont="1" applyBorder="1" applyAlignment="1" applyProtection="1">
      <alignment horizontal="center" vertical="center" shrinkToFit="1"/>
      <protection locked="0"/>
    </xf>
    <xf numFmtId="0" fontId="8" fillId="0" borderId="34" xfId="8" applyFont="1" applyBorder="1" applyAlignment="1" applyProtection="1">
      <alignment horizontal="center" vertical="center" shrinkToFit="1"/>
      <protection locked="0"/>
    </xf>
    <xf numFmtId="0" fontId="8" fillId="0" borderId="10" xfId="8" applyFont="1" applyBorder="1" applyAlignment="1" applyProtection="1">
      <alignment horizontal="center" vertical="center" shrinkToFit="1"/>
      <protection locked="0"/>
    </xf>
    <xf numFmtId="0" fontId="8" fillId="0" borderId="68" xfId="8" applyFont="1" applyBorder="1" applyAlignment="1" applyProtection="1">
      <alignment horizontal="center" vertical="center"/>
      <protection locked="0"/>
    </xf>
    <xf numFmtId="0" fontId="8" fillId="0" borderId="69" xfId="8" applyFont="1" applyBorder="1" applyAlignment="1" applyProtection="1">
      <alignment horizontal="center" vertical="center"/>
      <protection locked="0"/>
    </xf>
    <xf numFmtId="179" fontId="8" fillId="0" borderId="8" xfId="8" applyNumberFormat="1" applyFont="1" applyBorder="1" applyAlignment="1">
      <alignment horizontal="center" vertical="center" shrinkToFit="1"/>
    </xf>
    <xf numFmtId="179" fontId="8" fillId="0" borderId="9" xfId="8" applyNumberFormat="1" applyFont="1" applyBorder="1" applyAlignment="1">
      <alignment horizontal="center" vertical="center" shrinkToFit="1"/>
    </xf>
    <xf numFmtId="0" fontId="14" fillId="0" borderId="43" xfId="8" applyFont="1" applyBorder="1" applyAlignment="1">
      <alignment horizontal="distributed" vertical="center" indent="25"/>
    </xf>
    <xf numFmtId="0" fontId="14" fillId="0" borderId="32" xfId="8" applyFont="1" applyBorder="1" applyAlignment="1">
      <alignment horizontal="distributed" vertical="center" indent="25"/>
    </xf>
    <xf numFmtId="4" fontId="8" fillId="0" borderId="8" xfId="8" applyNumberFormat="1" applyFont="1" applyBorder="1" applyAlignment="1">
      <alignment horizontal="center" vertical="center" shrinkToFit="1"/>
    </xf>
    <xf numFmtId="4" fontId="8" fillId="0" borderId="9" xfId="8" applyNumberFormat="1" applyFont="1" applyBorder="1" applyAlignment="1">
      <alignment horizontal="center" vertical="center" shrinkToFit="1"/>
    </xf>
    <xf numFmtId="176" fontId="14" fillId="0" borderId="32" xfId="8" applyNumberFormat="1" applyFont="1" applyBorder="1" applyAlignment="1">
      <alignment horizontal="center" vertical="center" shrinkToFit="1"/>
    </xf>
    <xf numFmtId="3" fontId="8" fillId="0" borderId="30" xfId="8" applyNumberFormat="1" applyFont="1" applyBorder="1" applyAlignment="1">
      <alignment horizontal="right" vertical="center" shrinkToFit="1"/>
    </xf>
    <xf numFmtId="3" fontId="8" fillId="0" borderId="31" xfId="8" applyNumberFormat="1" applyFont="1" applyBorder="1" applyAlignment="1">
      <alignment horizontal="right" vertical="center" shrinkToFit="1"/>
    </xf>
    <xf numFmtId="0" fontId="16" fillId="0" borderId="0" xfId="8" applyFont="1" applyAlignment="1" applyProtection="1">
      <alignment horizontal="center" vertical="center" wrapText="1"/>
      <protection locked="0"/>
    </xf>
    <xf numFmtId="0" fontId="16" fillId="0" borderId="0" xfId="8" applyFont="1" applyAlignment="1" applyProtection="1">
      <alignment horizontal="center" vertical="center"/>
      <protection locked="0"/>
    </xf>
    <xf numFmtId="0" fontId="8" fillId="0" borderId="47" xfId="8" applyFont="1" applyBorder="1" applyAlignment="1" applyProtection="1">
      <alignment horizontal="center" vertical="center"/>
      <protection locked="0"/>
    </xf>
    <xf numFmtId="0" fontId="8" fillId="0" borderId="18" xfId="8" applyFont="1" applyBorder="1" applyAlignment="1" applyProtection="1">
      <alignment horizontal="center" vertical="center"/>
      <protection locked="0"/>
    </xf>
    <xf numFmtId="0" fontId="8" fillId="0" borderId="45" xfId="8" applyFont="1" applyBorder="1" applyAlignment="1" applyProtection="1">
      <alignment horizontal="center" vertical="center"/>
      <protection locked="0"/>
    </xf>
    <xf numFmtId="0" fontId="14" fillId="0" borderId="27" xfId="8" applyFont="1" applyBorder="1" applyAlignment="1" applyProtection="1">
      <alignment horizontal="center" vertical="center"/>
      <protection locked="0"/>
    </xf>
    <xf numFmtId="0" fontId="14" fillId="0" borderId="0" xfId="8" applyFont="1" applyAlignment="1" applyProtection="1">
      <alignment horizontal="center" vertical="center"/>
      <protection locked="0"/>
    </xf>
    <xf numFmtId="0" fontId="14" fillId="0" borderId="4" xfId="8" applyFont="1" applyBorder="1" applyAlignment="1" applyProtection="1">
      <alignment horizontal="center" vertical="center"/>
      <protection locked="0"/>
    </xf>
    <xf numFmtId="0" fontId="14" fillId="0" borderId="21" xfId="8" applyFont="1" applyBorder="1" applyAlignment="1" applyProtection="1">
      <alignment horizontal="center" vertical="center"/>
      <protection locked="0"/>
    </xf>
    <xf numFmtId="0" fontId="14" fillId="0" borderId="5" xfId="8" applyFont="1" applyBorder="1" applyAlignment="1" applyProtection="1">
      <alignment horizontal="center" vertical="center"/>
      <protection locked="0"/>
    </xf>
    <xf numFmtId="0" fontId="14" fillId="0" borderId="7" xfId="8" applyFont="1" applyBorder="1" applyAlignment="1" applyProtection="1">
      <alignment horizontal="center" vertical="center"/>
      <protection locked="0"/>
    </xf>
    <xf numFmtId="0" fontId="8" fillId="0" borderId="47" xfId="8" applyFont="1" applyBorder="1" applyAlignment="1" applyProtection="1">
      <alignment horizontal="center" vertical="center" wrapText="1"/>
      <protection locked="0"/>
    </xf>
    <xf numFmtId="0" fontId="8" fillId="0" borderId="18" xfId="8" applyFont="1" applyBorder="1" applyAlignment="1" applyProtection="1">
      <alignment horizontal="center" vertical="center" wrapText="1"/>
      <protection locked="0"/>
    </xf>
    <xf numFmtId="0" fontId="8" fillId="0" borderId="45" xfId="8" applyFont="1" applyBorder="1" applyAlignment="1" applyProtection="1">
      <alignment horizontal="center" vertical="center" wrapText="1"/>
      <protection locked="0"/>
    </xf>
    <xf numFmtId="0" fontId="8" fillId="0" borderId="3" xfId="8" applyFont="1" applyBorder="1" applyAlignment="1" applyProtection="1">
      <alignment horizontal="center" vertical="center" wrapText="1"/>
      <protection locked="0"/>
    </xf>
    <xf numFmtId="0" fontId="8" fillId="0" borderId="0" xfId="8" applyFont="1" applyAlignment="1" applyProtection="1">
      <alignment horizontal="center" vertical="center" wrapText="1"/>
      <protection locked="0"/>
    </xf>
    <xf numFmtId="0" fontId="8" fillId="0" borderId="4" xfId="8" applyFont="1" applyBorder="1" applyAlignment="1" applyProtection="1">
      <alignment horizontal="center" vertical="center" wrapText="1"/>
      <protection locked="0"/>
    </xf>
    <xf numFmtId="0" fontId="8" fillId="0" borderId="6" xfId="8" applyFont="1" applyBorder="1" applyAlignment="1" applyProtection="1">
      <alignment horizontal="center" vertical="center" wrapText="1"/>
      <protection locked="0"/>
    </xf>
    <xf numFmtId="0" fontId="8" fillId="0" borderId="5" xfId="8" applyFont="1" applyBorder="1" applyAlignment="1" applyProtection="1">
      <alignment horizontal="center" vertical="center" wrapText="1"/>
      <protection locked="0"/>
    </xf>
    <xf numFmtId="0" fontId="8" fillId="0" borderId="7" xfId="8" applyFont="1" applyBorder="1" applyAlignment="1" applyProtection="1">
      <alignment horizontal="center" vertical="center" wrapText="1"/>
      <protection locked="0"/>
    </xf>
    <xf numFmtId="49" fontId="8" fillId="0" borderId="6" xfId="8" quotePrefix="1" applyNumberFormat="1" applyFont="1" applyBorder="1" applyAlignment="1" applyProtection="1">
      <alignment horizontal="center" vertical="center"/>
      <protection locked="0"/>
    </xf>
    <xf numFmtId="49" fontId="8" fillId="0" borderId="5" xfId="8" applyNumberFormat="1" applyFont="1" applyBorder="1" applyAlignment="1" applyProtection="1">
      <alignment horizontal="center" vertical="center"/>
      <protection locked="0"/>
    </xf>
    <xf numFmtId="49" fontId="8" fillId="0" borderId="7" xfId="8" applyNumberFormat="1" applyFont="1" applyBorder="1" applyAlignment="1" applyProtection="1">
      <alignment horizontal="center" vertical="center"/>
      <protection locked="0"/>
    </xf>
    <xf numFmtId="0" fontId="8" fillId="0" borderId="19" xfId="8" applyFont="1" applyBorder="1" applyAlignment="1" applyProtection="1">
      <alignment horizontal="center" vertical="center"/>
      <protection locked="0"/>
    </xf>
    <xf numFmtId="0" fontId="8" fillId="0" borderId="28" xfId="8" applyFont="1" applyBorder="1" applyAlignment="1" applyProtection="1">
      <alignment horizontal="center" vertical="center"/>
      <protection locked="0"/>
    </xf>
    <xf numFmtId="0" fontId="8" fillId="0" borderId="26" xfId="8" applyFont="1" applyBorder="1" applyAlignment="1" applyProtection="1">
      <alignment horizontal="center" vertical="center"/>
      <protection locked="0"/>
    </xf>
    <xf numFmtId="0" fontId="8" fillId="0" borderId="37" xfId="8" applyFont="1" applyBorder="1" applyAlignment="1">
      <alignment horizontal="distributed" vertical="center" indent="1"/>
    </xf>
    <xf numFmtId="0" fontId="8" fillId="0" borderId="8" xfId="8" applyFont="1" applyBorder="1" applyAlignment="1">
      <alignment horizontal="distributed" vertical="center" indent="1"/>
    </xf>
    <xf numFmtId="0" fontId="8" fillId="0" borderId="32" xfId="8" applyFont="1" applyBorder="1" applyAlignment="1" applyProtection="1">
      <alignment horizontal="center" vertical="center" wrapText="1" shrinkToFit="1"/>
      <protection locked="0"/>
    </xf>
    <xf numFmtId="0" fontId="8" fillId="0" borderId="44" xfId="8" applyFont="1" applyBorder="1" applyAlignment="1" applyProtection="1">
      <alignment horizontal="center" vertical="center" wrapText="1" shrinkToFit="1"/>
      <protection locked="0"/>
    </xf>
    <xf numFmtId="0" fontId="8" fillId="0" borderId="8" xfId="8" applyFont="1" applyBorder="1" applyAlignment="1" applyProtection="1">
      <alignment horizontal="center" vertical="center" wrapText="1" shrinkToFit="1"/>
      <protection locked="0"/>
    </xf>
    <xf numFmtId="0" fontId="8" fillId="0" borderId="38" xfId="8" applyFont="1" applyBorder="1" applyAlignment="1" applyProtection="1">
      <alignment horizontal="center" vertical="center" wrapText="1" shrinkToFit="1"/>
      <protection locked="0"/>
    </xf>
    <xf numFmtId="0" fontId="17" fillId="0" borderId="37" xfId="8" applyFont="1" applyBorder="1" applyAlignment="1" applyProtection="1">
      <alignment horizontal="center" vertical="center" wrapText="1" shrinkToFit="1"/>
      <protection locked="0"/>
    </xf>
    <xf numFmtId="0" fontId="17" fillId="0" borderId="8" xfId="8" applyFont="1" applyBorder="1" applyAlignment="1" applyProtection="1">
      <alignment horizontal="center" vertical="center" shrinkToFit="1"/>
      <protection locked="0"/>
    </xf>
    <xf numFmtId="0" fontId="17" fillId="0" borderId="37" xfId="8" applyFont="1" applyBorder="1" applyAlignment="1" applyProtection="1">
      <alignment horizontal="center" vertical="center" shrinkToFit="1"/>
      <protection locked="0"/>
    </xf>
    <xf numFmtId="4" fontId="8" fillId="0" borderId="0" xfId="8" applyNumberFormat="1" applyFont="1" applyAlignment="1" applyProtection="1">
      <alignment horizontal="center" vertical="center"/>
      <protection locked="0"/>
    </xf>
    <xf numFmtId="0" fontId="17" fillId="0" borderId="9" xfId="8" applyFont="1" applyBorder="1" applyAlignment="1" applyProtection="1">
      <alignment horizontal="center" vertical="center"/>
      <protection locked="0"/>
    </xf>
    <xf numFmtId="0" fontId="8" fillId="3" borderId="37" xfId="8" applyFont="1" applyFill="1" applyBorder="1" applyAlignment="1" applyProtection="1">
      <alignment horizontal="center" vertical="center" shrinkToFit="1"/>
      <protection locked="0"/>
    </xf>
    <xf numFmtId="0" fontId="8" fillId="3" borderId="8" xfId="8" applyFont="1" applyFill="1" applyBorder="1" applyAlignment="1" applyProtection="1">
      <alignment horizontal="center" vertical="center" shrinkToFit="1"/>
      <protection locked="0"/>
    </xf>
    <xf numFmtId="3" fontId="8" fillId="3" borderId="8" xfId="8" applyNumberFormat="1" applyFont="1" applyFill="1" applyBorder="1" applyAlignment="1" applyProtection="1">
      <alignment horizontal="center" vertical="center" shrinkToFit="1"/>
      <protection locked="0"/>
    </xf>
    <xf numFmtId="3" fontId="8" fillId="3" borderId="9" xfId="8" applyNumberFormat="1" applyFont="1" applyFill="1" applyBorder="1" applyAlignment="1" applyProtection="1">
      <alignment horizontal="center" vertical="center" shrinkToFit="1"/>
      <protection locked="0"/>
    </xf>
    <xf numFmtId="0" fontId="21" fillId="3" borderId="37" xfId="13" applyFont="1" applyFill="1" applyBorder="1" applyAlignment="1" applyProtection="1">
      <alignment horizontal="center" vertical="center" shrinkToFit="1"/>
      <protection locked="0"/>
    </xf>
    <xf numFmtId="0" fontId="21" fillId="3" borderId="8" xfId="13" applyFont="1" applyFill="1" applyBorder="1" applyAlignment="1" applyProtection="1">
      <alignment horizontal="center" vertical="center" shrinkToFit="1"/>
      <protection locked="0"/>
    </xf>
    <xf numFmtId="0" fontId="21" fillId="3" borderId="37" xfId="13" applyFont="1" applyFill="1" applyBorder="1" applyAlignment="1" applyProtection="1">
      <alignment horizontal="distributed" vertical="center" indent="1" shrinkToFit="1"/>
      <protection locked="0"/>
    </xf>
    <xf numFmtId="0" fontId="21" fillId="3" borderId="8" xfId="13" applyFont="1" applyFill="1" applyBorder="1" applyAlignment="1" applyProtection="1">
      <alignment horizontal="distributed" vertical="center" indent="1" shrinkToFit="1"/>
      <protection locked="0"/>
    </xf>
    <xf numFmtId="3" fontId="21" fillId="3" borderId="37" xfId="13" applyNumberFormat="1" applyFont="1" applyFill="1" applyBorder="1" applyAlignment="1" applyProtection="1">
      <alignment horizontal="right" vertical="center" shrinkToFit="1"/>
      <protection locked="0"/>
    </xf>
    <xf numFmtId="3" fontId="21" fillId="3" borderId="9" xfId="13" applyNumberFormat="1" applyFont="1" applyFill="1" applyBorder="1" applyAlignment="1" applyProtection="1">
      <alignment horizontal="right" vertical="center" shrinkToFit="1"/>
      <protection locked="0"/>
    </xf>
    <xf numFmtId="3" fontId="21" fillId="3" borderId="37" xfId="8" applyNumberFormat="1" applyFont="1" applyFill="1" applyBorder="1" applyAlignment="1" applyProtection="1">
      <alignment horizontal="right" vertical="center" shrinkToFit="1"/>
      <protection locked="0"/>
    </xf>
    <xf numFmtId="3" fontId="21" fillId="3" borderId="9" xfId="8" applyNumberFormat="1" applyFont="1" applyFill="1" applyBorder="1" applyAlignment="1" applyProtection="1">
      <alignment horizontal="right" vertical="center" shrinkToFit="1"/>
      <protection locked="0"/>
    </xf>
    <xf numFmtId="0" fontId="8" fillId="0" borderId="43" xfId="8" applyFont="1" applyBorder="1" applyAlignment="1" applyProtection="1">
      <alignment horizontal="distributed" vertical="center" indent="3"/>
      <protection locked="0"/>
    </xf>
    <xf numFmtId="0" fontId="8" fillId="0" borderId="32" xfId="8" applyFont="1" applyBorder="1" applyAlignment="1" applyProtection="1">
      <alignment horizontal="distributed" vertical="center" indent="3"/>
      <protection locked="0"/>
    </xf>
    <xf numFmtId="0" fontId="8" fillId="0" borderId="37" xfId="8" applyFont="1" applyBorder="1" applyAlignment="1" applyProtection="1">
      <alignment horizontal="distributed" vertical="center" indent="3"/>
      <protection locked="0"/>
    </xf>
    <xf numFmtId="0" fontId="8" fillId="0" borderId="8" xfId="8" applyFont="1" applyBorder="1" applyAlignment="1" applyProtection="1">
      <alignment horizontal="distributed" vertical="center" indent="3"/>
      <protection locked="0"/>
    </xf>
    <xf numFmtId="0" fontId="8" fillId="0" borderId="43" xfId="8" applyFont="1" applyBorder="1" applyAlignment="1" applyProtection="1">
      <alignment horizontal="center" vertical="center" shrinkToFit="1"/>
      <protection locked="0"/>
    </xf>
    <xf numFmtId="0" fontId="8" fillId="0" borderId="32" xfId="8" applyFont="1" applyBorder="1" applyAlignment="1" applyProtection="1">
      <alignment horizontal="center" vertical="center" shrinkToFit="1"/>
      <protection locked="0"/>
    </xf>
    <xf numFmtId="0" fontId="8" fillId="0" borderId="44" xfId="8" applyFont="1" applyBorder="1" applyAlignment="1" applyProtection="1">
      <alignment horizontal="center" vertical="center" shrinkToFit="1"/>
      <protection locked="0"/>
    </xf>
    <xf numFmtId="0" fontId="17" fillId="0" borderId="38" xfId="8" applyFont="1" applyBorder="1" applyAlignment="1" applyProtection="1">
      <alignment horizontal="center" vertical="center"/>
      <protection locked="0"/>
    </xf>
    <xf numFmtId="3" fontId="21" fillId="3" borderId="8" xfId="13" applyNumberFormat="1" applyFont="1" applyFill="1" applyBorder="1" applyAlignment="1" applyProtection="1">
      <alignment horizontal="right" vertical="center" shrinkToFit="1"/>
      <protection locked="0"/>
    </xf>
    <xf numFmtId="3" fontId="21" fillId="3" borderId="8" xfId="8" applyNumberFormat="1" applyFont="1" applyFill="1" applyBorder="1" applyAlignment="1" applyProtection="1">
      <alignment horizontal="right" vertical="center" shrinkToFit="1"/>
      <protection locked="0"/>
    </xf>
    <xf numFmtId="3" fontId="21" fillId="3" borderId="35" xfId="13" applyNumberFormat="1" applyFont="1" applyFill="1" applyBorder="1" applyAlignment="1" applyProtection="1">
      <alignment horizontal="right" vertical="center" shrinkToFit="1"/>
      <protection locked="0"/>
    </xf>
    <xf numFmtId="3" fontId="21" fillId="3" borderId="34" xfId="13" applyNumberFormat="1" applyFont="1" applyFill="1" applyBorder="1" applyAlignment="1" applyProtection="1">
      <alignment horizontal="right" vertical="center" shrinkToFit="1"/>
      <protection locked="0"/>
    </xf>
    <xf numFmtId="3" fontId="21" fillId="3" borderId="34" xfId="8" applyNumberFormat="1" applyFont="1" applyFill="1" applyBorder="1" applyAlignment="1" applyProtection="1">
      <alignment horizontal="right" vertical="center" shrinkToFit="1"/>
      <protection locked="0"/>
    </xf>
    <xf numFmtId="3" fontId="21" fillId="3" borderId="35" xfId="8" applyNumberFormat="1" applyFont="1" applyFill="1" applyBorder="1" applyAlignment="1" applyProtection="1">
      <alignment horizontal="right" vertical="center" shrinkToFit="1"/>
      <protection locked="0"/>
    </xf>
    <xf numFmtId="0" fontId="20" fillId="0" borderId="63" xfId="8" applyFont="1" applyBorder="1" applyAlignment="1" applyProtection="1">
      <alignment horizontal="distributed" vertical="center" indent="1"/>
      <protection locked="0"/>
    </xf>
    <xf numFmtId="0" fontId="20" fillId="0" borderId="64" xfId="8" applyFont="1" applyBorder="1" applyAlignment="1" applyProtection="1">
      <alignment horizontal="distributed" vertical="center" indent="1"/>
      <protection locked="0"/>
    </xf>
    <xf numFmtId="0" fontId="20" fillId="0" borderId="65" xfId="8" applyFont="1" applyBorder="1" applyAlignment="1" applyProtection="1">
      <alignment horizontal="distributed" vertical="center" indent="1"/>
      <protection locked="0"/>
    </xf>
    <xf numFmtId="0" fontId="8" fillId="0" borderId="68" xfId="8" applyFont="1" applyBorder="1" applyAlignment="1" applyProtection="1">
      <alignment horizontal="center" vertical="center" shrinkToFit="1"/>
      <protection locked="0"/>
    </xf>
    <xf numFmtId="0" fontId="8" fillId="0" borderId="69" xfId="8" applyFont="1" applyBorder="1" applyAlignment="1" applyProtection="1">
      <alignment horizontal="center" vertical="center" shrinkToFit="1"/>
      <protection locked="0"/>
    </xf>
    <xf numFmtId="0" fontId="8" fillId="0" borderId="70" xfId="8" applyFont="1" applyBorder="1" applyAlignment="1" applyProtection="1">
      <alignment horizontal="center" vertical="center" shrinkToFit="1"/>
      <protection locked="0"/>
    </xf>
    <xf numFmtId="0" fontId="8" fillId="0" borderId="24" xfId="8" applyFont="1" applyBorder="1" applyAlignment="1" applyProtection="1">
      <alignment horizontal="center" vertical="center"/>
      <protection locked="0"/>
    </xf>
    <xf numFmtId="0" fontId="0" fillId="0" borderId="69" xfId="0" applyBorder="1" applyAlignment="1">
      <alignment horizontal="center" vertical="center"/>
    </xf>
    <xf numFmtId="0" fontId="8" fillId="0" borderId="72" xfId="8" applyFont="1" applyBorder="1" applyAlignment="1" applyProtection="1">
      <alignment horizontal="center" vertical="center"/>
      <protection locked="0"/>
    </xf>
    <xf numFmtId="0" fontId="8" fillId="0" borderId="68" xfId="8" applyFont="1" applyBorder="1" applyAlignment="1" applyProtection="1">
      <alignment horizontal="left" vertical="center"/>
      <protection locked="0"/>
    </xf>
    <xf numFmtId="0" fontId="8" fillId="0" borderId="69" xfId="8" applyFont="1" applyBorder="1" applyAlignment="1" applyProtection="1">
      <alignment horizontal="left" vertical="center"/>
      <protection locked="0"/>
    </xf>
    <xf numFmtId="3" fontId="8" fillId="0" borderId="69" xfId="8" applyNumberFormat="1" applyFont="1" applyBorder="1" applyAlignment="1" applyProtection="1">
      <alignment horizontal="right" vertical="center"/>
      <protection locked="0"/>
    </xf>
    <xf numFmtId="0" fontId="0" fillId="0" borderId="69" xfId="0" applyBorder="1" applyAlignment="1">
      <alignment horizontal="right" vertical="center"/>
    </xf>
    <xf numFmtId="0" fontId="0" fillId="0" borderId="70" xfId="0" applyBorder="1" applyAlignment="1">
      <alignment horizontal="right" vertical="center"/>
    </xf>
    <xf numFmtId="0" fontId="8" fillId="0" borderId="70" xfId="8" applyFont="1" applyBorder="1" applyAlignment="1" applyProtection="1">
      <alignment horizontal="center" vertical="center"/>
      <protection locked="0"/>
    </xf>
    <xf numFmtId="3" fontId="8" fillId="0" borderId="10" xfId="8" applyNumberFormat="1" applyFont="1" applyBorder="1" applyAlignment="1" applyProtection="1">
      <alignment horizontal="center" vertical="center" shrinkToFit="1"/>
      <protection locked="0"/>
    </xf>
    <xf numFmtId="3" fontId="8" fillId="0" borderId="8" xfId="8" applyNumberFormat="1" applyFont="1" applyBorder="1" applyAlignment="1" applyProtection="1">
      <alignment horizontal="center" vertical="center" shrinkToFit="1"/>
      <protection locked="0"/>
    </xf>
    <xf numFmtId="0" fontId="8" fillId="0" borderId="20" xfId="8" applyFont="1" applyBorder="1" applyAlignment="1" applyProtection="1">
      <alignment horizontal="center" vertical="center"/>
      <protection locked="0"/>
    </xf>
    <xf numFmtId="0" fontId="8" fillId="0" borderId="1" xfId="8" applyFont="1" applyBorder="1" applyAlignment="1" applyProtection="1">
      <alignment horizontal="center" vertical="center"/>
      <protection locked="0"/>
    </xf>
    <xf numFmtId="0" fontId="8" fillId="0" borderId="25" xfId="8" applyFont="1" applyBorder="1" applyAlignment="1" applyProtection="1">
      <alignment horizontal="center" vertical="center"/>
      <protection locked="0"/>
    </xf>
    <xf numFmtId="0" fontId="8" fillId="0" borderId="27" xfId="8" applyFont="1" applyBorder="1" applyAlignment="1" applyProtection="1">
      <alignment horizontal="center" vertical="center"/>
      <protection locked="0"/>
    </xf>
    <xf numFmtId="0" fontId="8" fillId="0" borderId="22" xfId="8" applyFont="1" applyBorder="1" applyAlignment="1" applyProtection="1">
      <alignment horizontal="center" vertical="center"/>
      <protection locked="0"/>
    </xf>
    <xf numFmtId="0" fontId="8" fillId="0" borderId="23" xfId="8" applyFont="1" applyBorder="1" applyAlignment="1" applyProtection="1">
      <alignment horizontal="center" vertical="center"/>
      <protection locked="0"/>
    </xf>
    <xf numFmtId="0" fontId="8" fillId="0" borderId="60" xfId="8" applyFont="1" applyBorder="1" applyAlignment="1" applyProtection="1">
      <alignment horizontal="center" vertical="center"/>
      <protection locked="0"/>
    </xf>
    <xf numFmtId="178" fontId="8" fillId="0" borderId="8" xfId="13" applyNumberFormat="1" applyFont="1" applyBorder="1" applyAlignment="1">
      <alignment horizontal="center" vertical="center" shrinkToFit="1"/>
    </xf>
    <xf numFmtId="178" fontId="8" fillId="0" borderId="9" xfId="13" applyNumberFormat="1" applyFont="1" applyBorder="1" applyAlignment="1">
      <alignment horizontal="center" vertical="center" shrinkToFit="1"/>
    </xf>
    <xf numFmtId="3" fontId="8" fillId="0" borderId="8" xfId="13" applyNumberFormat="1" applyFont="1" applyBorder="1" applyAlignment="1">
      <alignment horizontal="center" vertical="center" shrinkToFit="1"/>
    </xf>
    <xf numFmtId="3" fontId="8" fillId="0" borderId="9" xfId="13" applyNumberFormat="1" applyFont="1" applyBorder="1" applyAlignment="1">
      <alignment horizontal="center" vertical="center" shrinkToFit="1"/>
    </xf>
    <xf numFmtId="0" fontId="14" fillId="0" borderId="39" xfId="13" applyFont="1" applyBorder="1" applyAlignment="1">
      <alignment horizontal="distributed" vertical="center" indent="30"/>
    </xf>
    <xf numFmtId="0" fontId="14" fillId="0" borderId="40" xfId="13" applyFont="1" applyBorder="1" applyAlignment="1">
      <alignment horizontal="distributed" vertical="center" indent="30"/>
    </xf>
    <xf numFmtId="3" fontId="8" fillId="0" borderId="40" xfId="13" applyNumberFormat="1" applyFont="1" applyBorder="1" applyAlignment="1">
      <alignment horizontal="center" vertical="center" shrinkToFit="1"/>
    </xf>
    <xf numFmtId="3" fontId="8" fillId="0" borderId="17" xfId="13" applyNumberFormat="1" applyFont="1" applyBorder="1" applyAlignment="1">
      <alignment horizontal="center" vertical="center" shrinkToFit="1"/>
    </xf>
    <xf numFmtId="0" fontId="8" fillId="0" borderId="58" xfId="13" applyFont="1" applyBorder="1" applyAlignment="1">
      <alignment horizontal="left" vertical="center" wrapText="1"/>
    </xf>
    <xf numFmtId="3" fontId="8" fillId="0" borderId="59" xfId="13" applyNumberFormat="1" applyFont="1" applyBorder="1" applyAlignment="1">
      <alignment horizontal="center" vertical="center" shrinkToFit="1"/>
    </xf>
    <xf numFmtId="3" fontId="8" fillId="0" borderId="55" xfId="13" applyNumberFormat="1" applyFont="1" applyBorder="1" applyAlignment="1">
      <alignment horizontal="center" vertical="center" shrinkToFit="1"/>
    </xf>
    <xf numFmtId="3" fontId="8" fillId="0" borderId="56" xfId="13" applyNumberFormat="1" applyFont="1" applyBorder="1" applyAlignment="1">
      <alignment horizontal="center" vertical="center" shrinkToFit="1"/>
    </xf>
    <xf numFmtId="0" fontId="8" fillId="0" borderId="37" xfId="13" applyFont="1" applyBorder="1" applyAlignment="1">
      <alignment horizontal="center" vertical="center"/>
    </xf>
    <xf numFmtId="0" fontId="21" fillId="0" borderId="8" xfId="13" applyFont="1" applyBorder="1" applyAlignment="1">
      <alignment horizontal="center" vertical="center" textRotation="255"/>
    </xf>
    <xf numFmtId="0" fontId="8" fillId="0" borderId="8" xfId="0" applyFont="1" applyBorder="1" applyAlignment="1">
      <alignment horizontal="center" vertical="center" wrapText="1"/>
    </xf>
    <xf numFmtId="4" fontId="8" fillId="0" borderId="8" xfId="13" applyNumberFormat="1" applyFont="1" applyBorder="1" applyAlignment="1">
      <alignment horizontal="center" vertical="center" shrinkToFit="1"/>
    </xf>
    <xf numFmtId="4" fontId="8" fillId="0" borderId="9" xfId="13" applyNumberFormat="1" applyFont="1" applyBorder="1" applyAlignment="1">
      <alignment horizontal="center" vertical="center" shrinkToFit="1"/>
    </xf>
    <xf numFmtId="0" fontId="14" fillId="0" borderId="43" xfId="13" applyFont="1" applyBorder="1" applyAlignment="1">
      <alignment horizontal="distributed" vertical="center" indent="25"/>
    </xf>
    <xf numFmtId="0" fontId="14" fillId="0" borderId="32" xfId="13" applyFont="1" applyBorder="1" applyAlignment="1">
      <alignment horizontal="distributed" vertical="center" indent="25"/>
    </xf>
    <xf numFmtId="176" fontId="14" fillId="0" borderId="32" xfId="13" applyNumberFormat="1" applyFont="1" applyBorder="1" applyAlignment="1">
      <alignment horizontal="center" vertical="center" shrinkToFit="1"/>
    </xf>
    <xf numFmtId="3" fontId="14" fillId="0" borderId="32" xfId="13" applyNumberFormat="1" applyFont="1" applyBorder="1" applyAlignment="1">
      <alignment horizontal="center" vertical="center" shrinkToFit="1"/>
    </xf>
    <xf numFmtId="3" fontId="14" fillId="0" borderId="44" xfId="13" applyNumberFormat="1" applyFont="1" applyBorder="1" applyAlignment="1">
      <alignment horizontal="center" vertical="center" shrinkToFit="1"/>
    </xf>
    <xf numFmtId="179" fontId="8" fillId="0" borderId="8" xfId="13" applyNumberFormat="1" applyFont="1" applyBorder="1" applyAlignment="1">
      <alignment horizontal="center" vertical="center" shrinkToFit="1"/>
    </xf>
    <xf numFmtId="179" fontId="8" fillId="0" borderId="9" xfId="13" applyNumberFormat="1" applyFont="1" applyBorder="1" applyAlignment="1">
      <alignment horizontal="center" vertical="center" shrinkToFit="1"/>
    </xf>
    <xf numFmtId="3" fontId="8" fillId="0" borderId="38" xfId="13" applyNumberFormat="1" applyFont="1" applyBorder="1" applyAlignment="1">
      <alignment horizontal="right" vertical="center" shrinkToFit="1"/>
    </xf>
    <xf numFmtId="0" fontId="8" fillId="0" borderId="39" xfId="13" applyFont="1" applyBorder="1" applyAlignment="1" applyProtection="1">
      <alignment horizontal="center" vertical="center"/>
      <protection locked="0"/>
    </xf>
    <xf numFmtId="0" fontId="8" fillId="0" borderId="40" xfId="13" applyFont="1" applyBorder="1" applyAlignment="1" applyProtection="1">
      <alignment horizontal="center" vertical="center"/>
      <protection locked="0"/>
    </xf>
    <xf numFmtId="3" fontId="8" fillId="0" borderId="40" xfId="13" applyNumberFormat="1" applyFont="1" applyBorder="1" applyAlignment="1">
      <alignment horizontal="right" vertical="center" shrinkToFit="1"/>
    </xf>
    <xf numFmtId="3" fontId="8" fillId="0" borderId="30" xfId="13" applyNumberFormat="1" applyFont="1" applyBorder="1" applyAlignment="1">
      <alignment horizontal="right" vertical="center" shrinkToFit="1"/>
    </xf>
    <xf numFmtId="3" fontId="8" fillId="0" borderId="31" xfId="13" applyNumberFormat="1" applyFont="1" applyBorder="1" applyAlignment="1">
      <alignment horizontal="right" vertical="center" shrinkToFit="1"/>
    </xf>
    <xf numFmtId="3" fontId="8" fillId="0" borderId="42" xfId="13" applyNumberFormat="1" applyFont="1" applyBorder="1" applyAlignment="1">
      <alignment horizontal="right" vertical="center" shrinkToFit="1"/>
    </xf>
    <xf numFmtId="0" fontId="8" fillId="0" borderId="37" xfId="13" applyFont="1" applyBorder="1" applyAlignment="1" applyProtection="1">
      <alignment horizontal="center" vertical="center" shrinkToFit="1"/>
      <protection locked="0"/>
    </xf>
    <xf numFmtId="0" fontId="8" fillId="0" borderId="8" xfId="13" applyFont="1" applyBorder="1" applyAlignment="1" applyProtection="1">
      <alignment horizontal="center" vertical="center" shrinkToFit="1"/>
      <protection locked="0"/>
    </xf>
    <xf numFmtId="49" fontId="8" fillId="0" borderId="6" xfId="13" quotePrefix="1" applyNumberFormat="1" applyFont="1" applyBorder="1" applyAlignment="1" applyProtection="1">
      <alignment horizontal="center" vertical="center"/>
      <protection locked="0"/>
    </xf>
    <xf numFmtId="49" fontId="8" fillId="0" borderId="5" xfId="13" applyNumberFormat="1" applyFont="1" applyBorder="1" applyAlignment="1" applyProtection="1">
      <alignment horizontal="center" vertical="center"/>
      <protection locked="0"/>
    </xf>
    <xf numFmtId="49" fontId="8" fillId="0" borderId="7" xfId="13" applyNumberFormat="1" applyFont="1" applyBorder="1" applyAlignment="1" applyProtection="1">
      <alignment horizontal="center" vertical="center"/>
      <protection locked="0"/>
    </xf>
    <xf numFmtId="49" fontId="21" fillId="3" borderId="6" xfId="13" quotePrefix="1" applyNumberFormat="1" applyFont="1" applyFill="1" applyBorder="1" applyAlignment="1" applyProtection="1">
      <alignment horizontal="center" vertical="center"/>
      <protection locked="0"/>
    </xf>
    <xf numFmtId="49" fontId="21" fillId="3" borderId="5" xfId="13" applyNumberFormat="1" applyFont="1" applyFill="1" applyBorder="1" applyAlignment="1" applyProtection="1">
      <alignment horizontal="center" vertical="center"/>
      <protection locked="0"/>
    </xf>
    <xf numFmtId="49" fontId="21" fillId="3" borderId="7" xfId="13" applyNumberFormat="1" applyFont="1" applyFill="1" applyBorder="1" applyAlignment="1" applyProtection="1">
      <alignment horizontal="center" vertical="center"/>
      <protection locked="0"/>
    </xf>
    <xf numFmtId="0" fontId="8" fillId="0" borderId="8" xfId="13" applyFont="1" applyBorder="1" applyAlignment="1">
      <alignment horizontal="center" vertical="center" shrinkToFit="1"/>
    </xf>
    <xf numFmtId="0" fontId="14" fillId="0" borderId="29" xfId="13" applyFont="1" applyBorder="1" applyAlignment="1" applyProtection="1">
      <alignment horizontal="center" vertical="center"/>
      <protection locked="0"/>
    </xf>
    <xf numFmtId="0" fontId="14" fillId="0" borderId="18" xfId="13" applyFont="1" applyBorder="1" applyAlignment="1" applyProtection="1">
      <alignment horizontal="center" vertical="center"/>
      <protection locked="0"/>
    </xf>
    <xf numFmtId="0" fontId="14" fillId="0" borderId="45" xfId="13" applyFont="1" applyBorder="1" applyAlignment="1" applyProtection="1">
      <alignment horizontal="center" vertical="center"/>
      <protection locked="0"/>
    </xf>
    <xf numFmtId="0" fontId="14" fillId="0" borderId="27" xfId="13" applyFont="1" applyBorder="1" applyAlignment="1" applyProtection="1">
      <alignment horizontal="center" vertical="center"/>
      <protection locked="0"/>
    </xf>
    <xf numFmtId="0" fontId="14" fillId="0" borderId="0" xfId="13" applyFont="1" applyAlignment="1" applyProtection="1">
      <alignment horizontal="center" vertical="center"/>
      <protection locked="0"/>
    </xf>
    <xf numFmtId="0" fontId="14" fillId="0" borderId="4" xfId="13" applyFont="1" applyBorder="1" applyAlignment="1" applyProtection="1">
      <alignment horizontal="center" vertical="center"/>
      <protection locked="0"/>
    </xf>
    <xf numFmtId="0" fontId="14" fillId="0" borderId="21" xfId="13" applyFont="1" applyBorder="1" applyAlignment="1" applyProtection="1">
      <alignment horizontal="center" vertical="center"/>
      <protection locked="0"/>
    </xf>
    <xf numFmtId="0" fontId="14" fillId="0" borderId="5" xfId="13" applyFont="1" applyBorder="1" applyAlignment="1" applyProtection="1">
      <alignment horizontal="center" vertical="center"/>
      <protection locked="0"/>
    </xf>
    <xf numFmtId="0" fontId="14" fillId="0" borderId="7" xfId="13" applyFont="1" applyBorder="1" applyAlignment="1" applyProtection="1">
      <alignment horizontal="center" vertical="center"/>
      <protection locked="0"/>
    </xf>
    <xf numFmtId="0" fontId="8" fillId="0" borderId="47" xfId="13" applyFont="1" applyBorder="1" applyAlignment="1" applyProtection="1">
      <alignment horizontal="center" vertical="center"/>
      <protection locked="0"/>
    </xf>
    <xf numFmtId="0" fontId="8" fillId="0" borderId="18" xfId="13" applyFont="1" applyBorder="1" applyAlignment="1" applyProtection="1">
      <alignment horizontal="center" vertical="center"/>
      <protection locked="0"/>
    </xf>
    <xf numFmtId="0" fontId="8" fillId="0" borderId="45" xfId="13" applyFont="1" applyBorder="1" applyAlignment="1" applyProtection="1">
      <alignment horizontal="center" vertical="center"/>
      <protection locked="0"/>
    </xf>
    <xf numFmtId="0" fontId="8" fillId="0" borderId="3" xfId="13" applyFont="1" applyBorder="1" applyAlignment="1" applyProtection="1">
      <alignment horizontal="center" vertical="center"/>
      <protection locked="0"/>
    </xf>
    <xf numFmtId="0" fontId="8" fillId="0" borderId="0" xfId="13" applyFont="1" applyAlignment="1" applyProtection="1">
      <alignment horizontal="center" vertical="center"/>
      <protection locked="0"/>
    </xf>
    <xf numFmtId="0" fontId="8" fillId="0" borderId="4" xfId="13" applyFont="1" applyBorder="1" applyAlignment="1" applyProtection="1">
      <alignment horizontal="center" vertical="center"/>
      <protection locked="0"/>
    </xf>
    <xf numFmtId="0" fontId="8" fillId="0" borderId="6" xfId="13" applyFont="1" applyBorder="1" applyAlignment="1" applyProtection="1">
      <alignment horizontal="center" vertical="center"/>
      <protection locked="0"/>
    </xf>
    <xf numFmtId="0" fontId="8" fillId="0" borderId="5" xfId="13" applyFont="1" applyBorder="1" applyAlignment="1" applyProtection="1">
      <alignment horizontal="center" vertical="center"/>
      <protection locked="0"/>
    </xf>
    <xf numFmtId="0" fontId="8" fillId="0" borderId="7" xfId="13" applyFont="1" applyBorder="1" applyAlignment="1" applyProtection="1">
      <alignment horizontal="center" vertical="center"/>
      <protection locked="0"/>
    </xf>
    <xf numFmtId="0" fontId="8" fillId="0" borderId="47" xfId="13" applyFont="1" applyBorder="1" applyAlignment="1" applyProtection="1">
      <alignment horizontal="center" vertical="center" wrapText="1"/>
      <protection locked="0"/>
    </xf>
    <xf numFmtId="0" fontId="8" fillId="0" borderId="18" xfId="13" applyFont="1" applyBorder="1" applyAlignment="1" applyProtection="1">
      <alignment horizontal="center" vertical="center" wrapText="1"/>
      <protection locked="0"/>
    </xf>
    <xf numFmtId="0" fontId="8" fillId="0" borderId="45" xfId="13" applyFont="1" applyBorder="1" applyAlignment="1" applyProtection="1">
      <alignment horizontal="center" vertical="center" wrapText="1"/>
      <protection locked="0"/>
    </xf>
    <xf numFmtId="0" fontId="8" fillId="0" borderId="3" xfId="13" applyFont="1" applyBorder="1" applyAlignment="1" applyProtection="1">
      <alignment horizontal="center" vertical="center" wrapText="1"/>
      <protection locked="0"/>
    </xf>
    <xf numFmtId="0" fontId="8" fillId="0" borderId="0" xfId="13" applyFont="1" applyAlignment="1" applyProtection="1">
      <alignment horizontal="center" vertical="center" wrapText="1"/>
      <protection locked="0"/>
    </xf>
    <xf numFmtId="0" fontId="8" fillId="0" borderId="4" xfId="13" applyFont="1" applyBorder="1" applyAlignment="1" applyProtection="1">
      <alignment horizontal="center" vertical="center" wrapText="1"/>
      <protection locked="0"/>
    </xf>
    <xf numFmtId="0" fontId="8" fillId="0" borderId="6" xfId="13" applyFont="1" applyBorder="1" applyAlignment="1" applyProtection="1">
      <alignment horizontal="center" vertical="center" wrapText="1"/>
      <protection locked="0"/>
    </xf>
    <xf numFmtId="0" fontId="8" fillId="0" borderId="5" xfId="13" applyFont="1" applyBorder="1" applyAlignment="1" applyProtection="1">
      <alignment horizontal="center" vertical="center" wrapText="1"/>
      <protection locked="0"/>
    </xf>
    <xf numFmtId="0" fontId="8" fillId="0" borderId="7" xfId="13" applyFont="1" applyBorder="1" applyAlignment="1" applyProtection="1">
      <alignment horizontal="center" vertical="center" wrapText="1"/>
      <protection locked="0"/>
    </xf>
    <xf numFmtId="0" fontId="8" fillId="0" borderId="19" xfId="13" applyFont="1" applyBorder="1" applyAlignment="1" applyProtection="1">
      <alignment horizontal="center" vertical="center"/>
      <protection locked="0"/>
    </xf>
    <xf numFmtId="0" fontId="8" fillId="0" borderId="28" xfId="13" applyFont="1" applyBorder="1" applyAlignment="1" applyProtection="1">
      <alignment horizontal="center" vertical="center"/>
      <protection locked="0"/>
    </xf>
    <xf numFmtId="0" fontId="8" fillId="0" borderId="26" xfId="13" applyFont="1" applyBorder="1" applyAlignment="1" applyProtection="1">
      <alignment horizontal="center" vertical="center"/>
      <protection locked="0"/>
    </xf>
    <xf numFmtId="4" fontId="8" fillId="0" borderId="22" xfId="13" applyNumberFormat="1" applyFont="1" applyBorder="1" applyAlignment="1">
      <alignment horizontal="right" vertical="center" shrinkToFit="1"/>
    </xf>
    <xf numFmtId="4" fontId="8" fillId="0" borderId="23" xfId="13" applyNumberFormat="1" applyFont="1" applyBorder="1" applyAlignment="1">
      <alignment horizontal="right" vertical="center" shrinkToFit="1"/>
    </xf>
    <xf numFmtId="4" fontId="8" fillId="0" borderId="0" xfId="13" applyNumberFormat="1" applyFont="1" applyAlignment="1" applyProtection="1">
      <alignment horizontal="center" vertical="center"/>
      <protection locked="0"/>
    </xf>
    <xf numFmtId="4" fontId="8" fillId="0" borderId="55" xfId="13" applyNumberFormat="1" applyFont="1" applyBorder="1" applyAlignment="1">
      <alignment horizontal="right" vertical="center" shrinkToFit="1"/>
    </xf>
    <xf numFmtId="4" fontId="8" fillId="0" borderId="54" xfId="13" applyNumberFormat="1" applyFont="1" applyBorder="1" applyAlignment="1">
      <alignment horizontal="right" vertical="center" shrinkToFit="1"/>
    </xf>
    <xf numFmtId="0" fontId="14" fillId="0" borderId="22" xfId="13" applyFont="1" applyBorder="1" applyAlignment="1" applyProtection="1">
      <alignment horizontal="center" vertical="center"/>
      <protection locked="0"/>
    </xf>
    <xf numFmtId="0" fontId="14" fillId="0" borderId="23" xfId="13" applyFont="1" applyBorder="1" applyAlignment="1" applyProtection="1">
      <alignment horizontal="center" vertical="center"/>
      <protection locked="0"/>
    </xf>
    <xf numFmtId="0" fontId="14" fillId="0" borderId="24" xfId="13" applyFont="1" applyBorder="1" applyAlignment="1" applyProtection="1">
      <alignment horizontal="center" vertical="center"/>
      <protection locked="0"/>
    </xf>
    <xf numFmtId="0" fontId="8" fillId="0" borderId="15" xfId="13" applyFont="1" applyBorder="1" applyAlignment="1" applyProtection="1">
      <alignment horizontal="center" vertical="center"/>
      <protection locked="0"/>
    </xf>
    <xf numFmtId="0" fontId="8" fillId="0" borderId="13" xfId="13" applyFont="1" applyBorder="1" applyAlignment="1" applyProtection="1">
      <alignment horizontal="center" vertical="center"/>
      <protection locked="0"/>
    </xf>
    <xf numFmtId="0" fontId="8" fillId="0" borderId="14" xfId="13" applyFont="1" applyBorder="1" applyAlignment="1" applyProtection="1">
      <alignment horizontal="center" vertical="center"/>
      <protection locked="0"/>
    </xf>
    <xf numFmtId="0" fontId="8" fillId="0" borderId="16" xfId="13" applyFont="1" applyBorder="1" applyAlignment="1" applyProtection="1">
      <alignment horizontal="center" vertical="center"/>
      <protection locked="0"/>
    </xf>
    <xf numFmtId="3" fontId="21" fillId="3" borderId="17" xfId="13" applyNumberFormat="1" applyFont="1" applyFill="1" applyBorder="1" applyAlignment="1" applyProtection="1">
      <alignment horizontal="right" vertical="center"/>
      <protection locked="0"/>
    </xf>
    <xf numFmtId="3" fontId="21" fillId="3" borderId="30" xfId="13" applyNumberFormat="1" applyFont="1" applyFill="1" applyBorder="1" applyAlignment="1" applyProtection="1">
      <alignment horizontal="right" vertical="center"/>
      <protection locked="0"/>
    </xf>
    <xf numFmtId="0" fontId="8" fillId="0" borderId="30" xfId="13" applyFont="1" applyBorder="1" applyAlignment="1" applyProtection="1">
      <alignment horizontal="center" vertical="center"/>
      <protection locked="0"/>
    </xf>
    <xf numFmtId="0" fontId="8" fillId="0" borderId="31" xfId="13" applyFont="1" applyBorder="1" applyAlignment="1" applyProtection="1">
      <alignment horizontal="center" vertical="center"/>
      <protection locked="0"/>
    </xf>
    <xf numFmtId="0" fontId="8" fillId="0" borderId="41" xfId="13" applyFont="1" applyBorder="1" applyAlignment="1" applyProtection="1">
      <alignment horizontal="center" vertical="center"/>
      <protection locked="0"/>
    </xf>
    <xf numFmtId="3" fontId="8" fillId="0" borderId="37" xfId="13" applyNumberFormat="1" applyFont="1" applyBorder="1" applyAlignment="1">
      <alignment horizontal="right" vertical="center" shrinkToFit="1"/>
    </xf>
    <xf numFmtId="0" fontId="8" fillId="0" borderId="20" xfId="13" applyFont="1" applyBorder="1" applyAlignment="1" applyProtection="1">
      <alignment horizontal="center" vertical="center"/>
      <protection locked="0"/>
    </xf>
    <xf numFmtId="0" fontId="8" fillId="0" borderId="1" xfId="13" applyFont="1" applyBorder="1" applyAlignment="1" applyProtection="1">
      <alignment horizontal="center" vertical="center"/>
      <protection locked="0"/>
    </xf>
    <xf numFmtId="0" fontId="8" fillId="0" borderId="25" xfId="13" applyFont="1" applyBorder="1" applyAlignment="1" applyProtection="1">
      <alignment horizontal="center" vertical="center"/>
      <protection locked="0"/>
    </xf>
    <xf numFmtId="0" fontId="8" fillId="0" borderId="27" xfId="13" applyFont="1" applyBorder="1" applyAlignment="1" applyProtection="1">
      <alignment horizontal="center" vertical="center"/>
      <protection locked="0"/>
    </xf>
    <xf numFmtId="0" fontId="8" fillId="0" borderId="22" xfId="13" applyFont="1" applyBorder="1" applyAlignment="1" applyProtection="1">
      <alignment horizontal="center" vertical="center"/>
      <protection locked="0"/>
    </xf>
    <xf numFmtId="0" fontId="8" fillId="0" borderId="23" xfId="13" applyFont="1" applyBorder="1" applyAlignment="1" applyProtection="1">
      <alignment horizontal="center" vertical="center"/>
      <protection locked="0"/>
    </xf>
    <xf numFmtId="0" fontId="8" fillId="0" borderId="60" xfId="13" applyFont="1" applyBorder="1" applyAlignment="1" applyProtection="1">
      <alignment horizontal="center" vertical="center"/>
      <protection locked="0"/>
    </xf>
    <xf numFmtId="3" fontId="8" fillId="0" borderId="10" xfId="13" applyNumberFormat="1" applyFont="1" applyBorder="1" applyAlignment="1">
      <alignment horizontal="right" vertical="center" shrinkToFit="1"/>
    </xf>
    <xf numFmtId="0" fontId="8" fillId="3" borderId="37" xfId="13" applyFont="1" applyFill="1" applyBorder="1" applyAlignment="1" applyProtection="1">
      <alignment horizontal="center" vertical="center" shrinkToFit="1"/>
      <protection locked="0"/>
    </xf>
    <xf numFmtId="0" fontId="8" fillId="3" borderId="8" xfId="13" applyFont="1" applyFill="1" applyBorder="1" applyAlignment="1" applyProtection="1">
      <alignment horizontal="center" vertical="center" shrinkToFit="1"/>
      <protection locked="0"/>
    </xf>
    <xf numFmtId="3" fontId="8" fillId="3" borderId="8" xfId="13" applyNumberFormat="1" applyFont="1" applyFill="1" applyBorder="1" applyAlignment="1" applyProtection="1">
      <alignment horizontal="center" vertical="center" shrinkToFit="1"/>
      <protection locked="0"/>
    </xf>
    <xf numFmtId="3" fontId="8" fillId="3" borderId="9" xfId="13" applyNumberFormat="1" applyFont="1" applyFill="1" applyBorder="1" applyAlignment="1" applyProtection="1">
      <alignment horizontal="center" vertical="center" shrinkToFit="1"/>
      <protection locked="0"/>
    </xf>
    <xf numFmtId="0" fontId="8" fillId="0" borderId="37" xfId="13" applyFont="1" applyBorder="1" applyAlignment="1">
      <alignment horizontal="distributed" vertical="center" indent="1"/>
    </xf>
    <xf numFmtId="0" fontId="8" fillId="0" borderId="8" xfId="13" applyFont="1" applyBorder="1" applyAlignment="1">
      <alignment horizontal="distributed" vertical="center" indent="1"/>
    </xf>
    <xf numFmtId="0" fontId="17" fillId="0" borderId="8" xfId="13" applyFont="1" applyBorder="1" applyAlignment="1" applyProtection="1">
      <alignment horizontal="center" vertical="center" wrapText="1"/>
      <protection locked="0"/>
    </xf>
    <xf numFmtId="0" fontId="17" fillId="0" borderId="8" xfId="13" applyFont="1" applyBorder="1" applyAlignment="1" applyProtection="1">
      <alignment horizontal="center" vertical="center"/>
      <protection locked="0"/>
    </xf>
    <xf numFmtId="0" fontId="17" fillId="0" borderId="9" xfId="13" applyFont="1" applyBorder="1" applyAlignment="1" applyProtection="1">
      <alignment horizontal="center" vertical="center"/>
      <protection locked="0"/>
    </xf>
    <xf numFmtId="0" fontId="17" fillId="0" borderId="37" xfId="13" applyFont="1" applyBorder="1" applyAlignment="1" applyProtection="1">
      <alignment horizontal="center" vertical="center" wrapText="1" shrinkToFit="1"/>
      <protection locked="0"/>
    </xf>
    <xf numFmtId="0" fontId="17" fillId="0" borderId="8" xfId="13" applyFont="1" applyBorder="1" applyAlignment="1" applyProtection="1">
      <alignment horizontal="center" vertical="center" shrinkToFit="1"/>
      <protection locked="0"/>
    </xf>
    <xf numFmtId="0" fontId="17" fillId="0" borderId="37" xfId="13" applyFont="1" applyBorder="1" applyAlignment="1" applyProtection="1">
      <alignment horizontal="center" vertical="center" shrinkToFit="1"/>
      <protection locked="0"/>
    </xf>
    <xf numFmtId="0" fontId="17" fillId="0" borderId="38" xfId="13" applyFont="1" applyBorder="1" applyAlignment="1" applyProtection="1">
      <alignment horizontal="center" vertical="center"/>
      <protection locked="0"/>
    </xf>
    <xf numFmtId="0" fontId="8" fillId="0" borderId="50" xfId="13" applyFont="1" applyBorder="1" applyAlignment="1" applyProtection="1">
      <alignment horizontal="center" vertical="center" shrinkToFit="1"/>
      <protection locked="0"/>
    </xf>
    <xf numFmtId="0" fontId="8" fillId="0" borderId="51" xfId="13" applyFont="1" applyBorder="1" applyAlignment="1" applyProtection="1">
      <alignment horizontal="center" vertical="center" shrinkToFit="1"/>
      <protection locked="0"/>
    </xf>
    <xf numFmtId="0" fontId="8" fillId="0" borderId="52" xfId="13" applyFont="1" applyBorder="1" applyAlignment="1" applyProtection="1">
      <alignment horizontal="center" vertical="center" shrinkToFit="1"/>
      <protection locked="0"/>
    </xf>
    <xf numFmtId="0" fontId="8" fillId="0" borderId="43" xfId="13" applyFont="1" applyBorder="1" applyAlignment="1" applyProtection="1">
      <alignment horizontal="distributed" vertical="center" indent="3"/>
      <protection locked="0"/>
    </xf>
    <xf numFmtId="0" fontId="8" fillId="0" borderId="32" xfId="13" applyFont="1" applyBorder="1" applyAlignment="1" applyProtection="1">
      <alignment horizontal="distributed" vertical="center" indent="3"/>
      <protection locked="0"/>
    </xf>
    <xf numFmtId="0" fontId="8" fillId="0" borderId="37" xfId="13" applyFont="1" applyBorder="1" applyAlignment="1" applyProtection="1">
      <alignment horizontal="distributed" vertical="center" indent="3"/>
      <protection locked="0"/>
    </xf>
    <xf numFmtId="0" fontId="8" fillId="0" borderId="8" xfId="13" applyFont="1" applyBorder="1" applyAlignment="1" applyProtection="1">
      <alignment horizontal="distributed" vertical="center" indent="3"/>
      <protection locked="0"/>
    </xf>
    <xf numFmtId="0" fontId="8" fillId="0" borderId="32" xfId="13" applyFont="1" applyBorder="1" applyAlignment="1" applyProtection="1">
      <alignment horizontal="center" vertical="center" wrapText="1" shrinkToFit="1"/>
      <protection locked="0"/>
    </xf>
    <xf numFmtId="0" fontId="8" fillId="0" borderId="44" xfId="13" applyFont="1" applyBorder="1" applyAlignment="1" applyProtection="1">
      <alignment horizontal="center" vertical="center" wrapText="1" shrinkToFit="1"/>
      <protection locked="0"/>
    </xf>
    <xf numFmtId="0" fontId="8" fillId="0" borderId="8" xfId="13" applyFont="1" applyBorder="1" applyAlignment="1" applyProtection="1">
      <alignment horizontal="center" vertical="center" wrapText="1" shrinkToFit="1"/>
      <protection locked="0"/>
    </xf>
    <xf numFmtId="0" fontId="8" fillId="0" borderId="38" xfId="13" applyFont="1" applyBorder="1" applyAlignment="1" applyProtection="1">
      <alignment horizontal="center" vertical="center" wrapText="1" shrinkToFit="1"/>
      <protection locked="0"/>
    </xf>
    <xf numFmtId="0" fontId="8" fillId="0" borderId="43" xfId="13" applyFont="1" applyBorder="1" applyAlignment="1" applyProtection="1">
      <alignment horizontal="center" vertical="center"/>
      <protection locked="0"/>
    </xf>
    <xf numFmtId="0" fontId="8" fillId="0" borderId="32" xfId="13" applyFont="1" applyBorder="1" applyAlignment="1" applyProtection="1">
      <alignment horizontal="center" vertical="center"/>
      <protection locked="0"/>
    </xf>
    <xf numFmtId="0" fontId="8" fillId="0" borderId="44" xfId="13" applyFont="1" applyBorder="1" applyAlignment="1" applyProtection="1">
      <alignment horizontal="center" vertical="center"/>
      <protection locked="0"/>
    </xf>
    <xf numFmtId="0" fontId="8" fillId="0" borderId="43" xfId="13" applyFont="1" applyBorder="1" applyAlignment="1" applyProtection="1">
      <alignment horizontal="center" vertical="center" shrinkToFit="1"/>
      <protection locked="0"/>
    </xf>
    <xf numFmtId="0" fontId="8" fillId="0" borderId="32" xfId="13" applyFont="1" applyBorder="1" applyAlignment="1" applyProtection="1">
      <alignment horizontal="center" vertical="center" shrinkToFit="1"/>
      <protection locked="0"/>
    </xf>
    <xf numFmtId="0" fontId="8" fillId="0" borderId="44" xfId="13" applyFont="1" applyBorder="1" applyAlignment="1" applyProtection="1">
      <alignment horizontal="center" vertical="center" shrinkToFit="1"/>
      <protection locked="0"/>
    </xf>
    <xf numFmtId="0" fontId="8" fillId="0" borderId="24" xfId="13" applyFont="1" applyBorder="1" applyAlignment="1" applyProtection="1">
      <alignment horizontal="center" vertical="center"/>
      <protection locked="0"/>
    </xf>
    <xf numFmtId="0" fontId="8" fillId="0" borderId="40" xfId="13" applyFont="1" applyBorder="1" applyAlignment="1" applyProtection="1">
      <alignment horizontal="center" vertical="center" shrinkToFit="1"/>
      <protection locked="0"/>
    </xf>
    <xf numFmtId="3" fontId="21" fillId="3" borderId="40" xfId="13" applyNumberFormat="1" applyFont="1" applyFill="1" applyBorder="1" applyAlignment="1" applyProtection="1">
      <alignment horizontal="center" vertical="center" shrinkToFit="1"/>
      <protection locked="0"/>
    </xf>
    <xf numFmtId="3" fontId="21" fillId="3" borderId="17" xfId="13" applyNumberFormat="1" applyFont="1" applyFill="1" applyBorder="1" applyAlignment="1" applyProtection="1">
      <alignment horizontal="center" vertical="center" shrinkToFit="1"/>
      <protection locked="0"/>
    </xf>
    <xf numFmtId="3" fontId="8" fillId="0" borderId="40" xfId="13" applyNumberFormat="1" applyFont="1" applyBorder="1" applyAlignment="1">
      <alignment horizontal="center" vertical="center"/>
    </xf>
    <xf numFmtId="3" fontId="8" fillId="0" borderId="17" xfId="13" applyNumberFormat="1" applyFont="1" applyBorder="1" applyAlignment="1">
      <alignment horizontal="center" vertical="center"/>
    </xf>
    <xf numFmtId="0" fontId="21" fillId="3" borderId="5" xfId="13" applyFont="1" applyFill="1" applyBorder="1" applyAlignment="1" applyProtection="1">
      <alignment horizontal="left" vertical="center" shrinkToFit="1"/>
      <protection locked="0"/>
    </xf>
    <xf numFmtId="0" fontId="21" fillId="3" borderId="26" xfId="13" applyFont="1" applyFill="1" applyBorder="1" applyAlignment="1" applyProtection="1">
      <alignment horizontal="left" vertical="center" shrinkToFit="1"/>
      <protection locked="0"/>
    </xf>
    <xf numFmtId="0" fontId="21" fillId="3" borderId="27" xfId="13" applyFont="1" applyFill="1" applyBorder="1" applyAlignment="1" applyProtection="1">
      <alignment horizontal="center" vertical="center" shrinkToFit="1"/>
      <protection locked="0"/>
    </xf>
    <xf numFmtId="0" fontId="21" fillId="3" borderId="0" xfId="13" applyFont="1" applyFill="1" applyAlignment="1" applyProtection="1">
      <alignment horizontal="center" vertical="center" shrinkToFit="1"/>
      <protection locked="0"/>
    </xf>
    <xf numFmtId="0" fontId="21" fillId="3" borderId="4" xfId="13" applyFont="1" applyFill="1" applyBorder="1" applyAlignment="1" applyProtection="1">
      <alignment horizontal="center" vertical="center" shrinkToFit="1"/>
      <protection locked="0"/>
    </xf>
    <xf numFmtId="0" fontId="8" fillId="0" borderId="8" xfId="13" applyFont="1" applyBorder="1" applyAlignment="1" applyProtection="1">
      <alignment horizontal="distributed" vertical="center" justifyLastLine="1"/>
      <protection locked="0"/>
    </xf>
    <xf numFmtId="0" fontId="21" fillId="3" borderId="8" xfId="13" applyFont="1" applyFill="1" applyBorder="1" applyAlignment="1" applyProtection="1">
      <alignment horizontal="left" vertical="center"/>
      <protection locked="0"/>
    </xf>
    <xf numFmtId="3" fontId="8" fillId="3" borderId="8" xfId="13" applyNumberFormat="1" applyFont="1" applyFill="1" applyBorder="1" applyAlignment="1" applyProtection="1">
      <alignment horizontal="center" vertical="center"/>
      <protection locked="0"/>
    </xf>
    <xf numFmtId="3" fontId="8" fillId="3" borderId="9" xfId="13" applyNumberFormat="1" applyFont="1" applyFill="1" applyBorder="1" applyAlignment="1" applyProtection="1">
      <alignment horizontal="center" vertical="center"/>
      <protection locked="0"/>
    </xf>
    <xf numFmtId="0" fontId="8" fillId="0" borderId="34" xfId="13" applyFont="1" applyBorder="1" applyAlignment="1" applyProtection="1">
      <alignment horizontal="left" vertical="center" shrinkToFit="1"/>
      <protection locked="0"/>
    </xf>
    <xf numFmtId="0" fontId="8" fillId="0" borderId="33" xfId="13" applyFont="1" applyBorder="1" applyAlignment="1" applyProtection="1">
      <alignment horizontal="left" vertical="center" shrinkToFit="1"/>
      <protection locked="0"/>
    </xf>
    <xf numFmtId="0" fontId="8" fillId="0" borderId="29" xfId="13" applyFont="1" applyBorder="1" applyAlignment="1" applyProtection="1">
      <alignment horizontal="center" vertical="center"/>
      <protection locked="0"/>
    </xf>
    <xf numFmtId="0" fontId="8" fillId="0" borderId="32" xfId="13" applyFont="1" applyBorder="1" applyAlignment="1" applyProtection="1">
      <alignment horizontal="center" vertical="center" justifyLastLine="1"/>
      <protection locked="0"/>
    </xf>
    <xf numFmtId="0" fontId="8" fillId="0" borderId="8" xfId="13" applyFont="1" applyBorder="1" applyAlignment="1" applyProtection="1">
      <alignment horizontal="center" vertical="center" justifyLastLine="1"/>
      <protection locked="0"/>
    </xf>
    <xf numFmtId="0" fontId="21" fillId="3" borderId="45" xfId="13" applyFont="1" applyFill="1" applyBorder="1" applyAlignment="1" applyProtection="1">
      <alignment horizontal="left" vertical="center"/>
      <protection locked="0"/>
    </xf>
    <xf numFmtId="0" fontId="21" fillId="3" borderId="46" xfId="13" applyFont="1" applyFill="1" applyBorder="1" applyAlignment="1" applyProtection="1">
      <alignment horizontal="left" vertical="center"/>
      <protection locked="0"/>
    </xf>
    <xf numFmtId="0" fontId="8" fillId="3" borderId="18" xfId="13" applyFont="1" applyFill="1" applyBorder="1" applyAlignment="1" applyProtection="1">
      <alignment horizontal="left" vertical="center"/>
      <protection locked="0"/>
    </xf>
    <xf numFmtId="0" fontId="0" fillId="3" borderId="18" xfId="0" applyFill="1" applyBorder="1" applyAlignment="1" applyProtection="1">
      <alignment horizontal="left" vertical="center"/>
      <protection locked="0"/>
    </xf>
    <xf numFmtId="0" fontId="0" fillId="3" borderId="45" xfId="0" applyFill="1" applyBorder="1" applyAlignment="1" applyProtection="1">
      <alignment horizontal="left" vertical="center"/>
      <protection locked="0"/>
    </xf>
    <xf numFmtId="0" fontId="21" fillId="3" borderId="18" xfId="13" applyFont="1" applyFill="1" applyBorder="1" applyAlignment="1" applyProtection="1">
      <alignment horizontal="left" vertical="center"/>
      <protection locked="0"/>
    </xf>
    <xf numFmtId="0" fontId="22" fillId="3" borderId="19" xfId="0" applyFont="1" applyFill="1" applyBorder="1" applyAlignment="1" applyProtection="1">
      <alignment horizontal="left" vertical="center"/>
      <protection locked="0"/>
    </xf>
    <xf numFmtId="0" fontId="8" fillId="0" borderId="27" xfId="13" applyFont="1" applyBorder="1" applyAlignment="1" applyProtection="1">
      <alignment horizontal="center" vertical="center" shrinkToFit="1"/>
      <protection locked="0"/>
    </xf>
    <xf numFmtId="0" fontId="8" fillId="0" borderId="0" xfId="13" applyFont="1" applyAlignment="1" applyProtection="1">
      <alignment horizontal="center" vertical="center" shrinkToFit="1"/>
      <protection locked="0"/>
    </xf>
    <xf numFmtId="0" fontId="14" fillId="0" borderId="11" xfId="13" applyFont="1" applyBorder="1" applyAlignment="1" applyProtection="1">
      <alignment horizontal="center" vertical="center"/>
      <protection locked="0"/>
    </xf>
    <xf numFmtId="3" fontId="8" fillId="3" borderId="7" xfId="13" applyNumberFormat="1" applyFont="1" applyFill="1" applyBorder="1" applyAlignment="1" applyProtection="1">
      <alignment horizontal="center" vertical="center"/>
      <protection locked="0"/>
    </xf>
    <xf numFmtId="3" fontId="8" fillId="3" borderId="6" xfId="13" applyNumberFormat="1" applyFont="1" applyFill="1" applyBorder="1" applyAlignment="1" applyProtection="1">
      <alignment horizontal="center" vertical="center"/>
      <protection locked="0"/>
    </xf>
    <xf numFmtId="0" fontId="8" fillId="0" borderId="5" xfId="13" applyFont="1" applyBorder="1" applyAlignment="1" applyProtection="1">
      <alignment horizontal="center" vertical="center" shrinkToFit="1"/>
      <protection locked="0"/>
    </xf>
    <xf numFmtId="0" fontId="8" fillId="0" borderId="7" xfId="13" applyFont="1" applyBorder="1" applyAlignment="1" applyProtection="1">
      <alignment horizontal="center" vertical="center" shrinkToFit="1"/>
      <protection locked="0"/>
    </xf>
    <xf numFmtId="0" fontId="8" fillId="3" borderId="5" xfId="13" applyFont="1" applyFill="1" applyBorder="1" applyAlignment="1" applyProtection="1">
      <alignment horizontal="left" vertical="center" shrinkToFit="1"/>
      <protection locked="0"/>
    </xf>
    <xf numFmtId="0" fontId="8" fillId="3" borderId="26" xfId="13" applyFont="1" applyFill="1" applyBorder="1" applyAlignment="1" applyProtection="1">
      <alignment horizontal="left" vertical="center" shrinkToFit="1"/>
      <protection locked="0"/>
    </xf>
    <xf numFmtId="3" fontId="21" fillId="3" borderId="8" xfId="13" applyNumberFormat="1" applyFont="1" applyFill="1" applyBorder="1" applyAlignment="1" applyProtection="1">
      <alignment horizontal="center" vertical="center"/>
      <protection locked="0"/>
    </xf>
    <xf numFmtId="3" fontId="21" fillId="3" borderId="9" xfId="13" applyNumberFormat="1" applyFont="1" applyFill="1" applyBorder="1" applyAlignment="1" applyProtection="1">
      <alignment horizontal="center" vertical="center"/>
      <protection locked="0"/>
    </xf>
    <xf numFmtId="0" fontId="0" fillId="3" borderId="19" xfId="0" applyFill="1" applyBorder="1" applyAlignment="1" applyProtection="1">
      <alignment horizontal="left" vertical="center"/>
      <protection locked="0"/>
    </xf>
    <xf numFmtId="3" fontId="8" fillId="3" borderId="4" xfId="13" applyNumberFormat="1" applyFont="1" applyFill="1" applyBorder="1" applyAlignment="1" applyProtection="1">
      <alignment horizontal="center" vertical="center"/>
      <protection locked="0"/>
    </xf>
    <xf numFmtId="3" fontId="8" fillId="3" borderId="3" xfId="13" applyNumberFormat="1" applyFont="1" applyFill="1" applyBorder="1" applyAlignment="1" applyProtection="1">
      <alignment horizontal="center" vertical="center"/>
      <protection locked="0"/>
    </xf>
    <xf numFmtId="0" fontId="8" fillId="0" borderId="4" xfId="13" applyFont="1" applyBorder="1" applyAlignment="1" applyProtection="1">
      <alignment horizontal="center" vertical="center" shrinkToFit="1"/>
      <protection locked="0"/>
    </xf>
    <xf numFmtId="3" fontId="8" fillId="3" borderId="40" xfId="13" applyNumberFormat="1" applyFont="1" applyFill="1" applyBorder="1" applyAlignment="1" applyProtection="1">
      <alignment horizontal="center" vertical="center" shrinkToFit="1"/>
      <protection locked="0"/>
    </xf>
    <xf numFmtId="3" fontId="8" fillId="3" borderId="17" xfId="13" applyNumberFormat="1" applyFont="1" applyFill="1" applyBorder="1" applyAlignment="1" applyProtection="1">
      <alignment horizontal="center" vertical="center" shrinkToFit="1"/>
      <protection locked="0"/>
    </xf>
    <xf numFmtId="0" fontId="8" fillId="3" borderId="27" xfId="13" applyFont="1" applyFill="1" applyBorder="1" applyAlignment="1" applyProtection="1">
      <alignment horizontal="center" vertical="center" shrinkToFit="1"/>
      <protection locked="0"/>
    </xf>
    <xf numFmtId="0" fontId="8" fillId="3" borderId="0" xfId="13" applyFont="1" applyFill="1" applyAlignment="1" applyProtection="1">
      <alignment horizontal="center" vertical="center" shrinkToFit="1"/>
      <protection locked="0"/>
    </xf>
    <xf numFmtId="0" fontId="8" fillId="3" borderId="4" xfId="13" applyFont="1" applyFill="1" applyBorder="1" applyAlignment="1" applyProtection="1">
      <alignment horizontal="center" vertical="center" shrinkToFit="1"/>
      <protection locked="0"/>
    </xf>
    <xf numFmtId="0" fontId="8" fillId="3" borderId="8" xfId="13" applyFont="1" applyFill="1" applyBorder="1" applyAlignment="1" applyProtection="1">
      <alignment horizontal="left" vertical="center"/>
      <protection locked="0"/>
    </xf>
    <xf numFmtId="0" fontId="8" fillId="3" borderId="45" xfId="13" applyFont="1" applyFill="1" applyBorder="1" applyAlignment="1" applyProtection="1">
      <alignment horizontal="left" vertical="center"/>
      <protection locked="0"/>
    </xf>
    <xf numFmtId="0" fontId="8" fillId="3" borderId="46" xfId="13" applyFont="1" applyFill="1" applyBorder="1" applyAlignment="1" applyProtection="1">
      <alignment horizontal="left" vertical="center"/>
      <protection locked="0"/>
    </xf>
    <xf numFmtId="0" fontId="8" fillId="0" borderId="10" xfId="13" applyFont="1" applyBorder="1" applyAlignment="1" applyProtection="1">
      <alignment horizontal="distributed" vertical="center" justifyLastLine="1"/>
      <protection locked="0"/>
    </xf>
    <xf numFmtId="0" fontId="8" fillId="0" borderId="11" xfId="13" applyFont="1" applyBorder="1" applyAlignment="1" applyProtection="1">
      <alignment horizontal="distributed" vertical="center" justifyLastLine="1"/>
      <protection locked="0"/>
    </xf>
    <xf numFmtId="3" fontId="21" fillId="3" borderId="11" xfId="13" applyNumberFormat="1" applyFont="1" applyFill="1" applyBorder="1" applyAlignment="1" applyProtection="1">
      <alignment horizontal="center" vertical="center"/>
      <protection locked="0"/>
    </xf>
    <xf numFmtId="3" fontId="21" fillId="3" borderId="6" xfId="13" applyNumberFormat="1" applyFont="1" applyFill="1" applyBorder="1" applyAlignment="1" applyProtection="1">
      <alignment horizontal="center" vertical="center"/>
      <protection locked="0"/>
    </xf>
    <xf numFmtId="0" fontId="8" fillId="0" borderId="5" xfId="13" applyFont="1" applyBorder="1" applyAlignment="1" applyProtection="1">
      <alignment horizontal="left" vertical="center" shrinkToFit="1"/>
      <protection locked="0"/>
    </xf>
    <xf numFmtId="0" fontId="8" fillId="0" borderId="20" xfId="13" applyFont="1" applyBorder="1" applyAlignment="1" applyProtection="1">
      <alignment horizontal="distributed" vertical="center" indent="1"/>
      <protection locked="0"/>
    </xf>
    <xf numFmtId="0" fontId="8" fillId="0" borderId="1" xfId="13" applyFont="1" applyBorder="1" applyAlignment="1" applyProtection="1">
      <alignment horizontal="distributed" vertical="center" indent="1"/>
      <protection locked="0"/>
    </xf>
    <xf numFmtId="0" fontId="8" fillId="0" borderId="2" xfId="13" applyFont="1" applyBorder="1" applyAlignment="1" applyProtection="1">
      <alignment horizontal="distributed" vertical="center" indent="1"/>
      <protection locked="0"/>
    </xf>
    <xf numFmtId="0" fontId="8" fillId="0" borderId="53" xfId="13" applyFont="1" applyBorder="1" applyAlignment="1" applyProtection="1">
      <alignment horizontal="distributed" vertical="center" indent="2"/>
      <protection locked="0"/>
    </xf>
    <xf numFmtId="0" fontId="8" fillId="0" borderId="1" xfId="13" applyFont="1" applyBorder="1" applyAlignment="1" applyProtection="1">
      <alignment horizontal="distributed" vertical="center" indent="2"/>
      <protection locked="0"/>
    </xf>
    <xf numFmtId="0" fontId="8" fillId="0" borderId="2" xfId="13" applyFont="1" applyBorder="1" applyAlignment="1" applyProtection="1">
      <alignment horizontal="distributed" vertical="center" indent="2"/>
      <protection locked="0"/>
    </xf>
    <xf numFmtId="0" fontId="21" fillId="3" borderId="0" xfId="0" quotePrefix="1" applyFont="1" applyFill="1">
      <alignment vertical="center"/>
    </xf>
    <xf numFmtId="0" fontId="21" fillId="3" borderId="0" xfId="0" applyFont="1" applyFill="1">
      <alignment vertical="center"/>
    </xf>
    <xf numFmtId="0" fontId="21" fillId="3" borderId="28" xfId="0" applyFont="1" applyFill="1" applyBorder="1">
      <alignment vertical="center"/>
    </xf>
    <xf numFmtId="0" fontId="8" fillId="0" borderId="36" xfId="13" applyFont="1" applyBorder="1" applyAlignment="1" applyProtection="1">
      <alignment horizontal="distributed" vertical="center" indent="1"/>
      <protection locked="0"/>
    </xf>
    <xf numFmtId="0" fontId="8" fillId="0" borderId="30" xfId="13" applyFont="1" applyBorder="1" applyAlignment="1" applyProtection="1">
      <alignment horizontal="distributed" vertical="center" indent="1"/>
      <protection locked="0"/>
    </xf>
    <xf numFmtId="0" fontId="21" fillId="3" borderId="72" xfId="13" applyFont="1" applyFill="1" applyBorder="1" applyAlignment="1" applyProtection="1">
      <alignment horizontal="left" vertical="center" shrinkToFit="1"/>
      <protection locked="0"/>
    </xf>
    <xf numFmtId="0" fontId="21" fillId="3" borderId="23" xfId="13" applyFont="1" applyFill="1" applyBorder="1" applyAlignment="1" applyProtection="1">
      <alignment horizontal="left" vertical="center" shrinkToFit="1"/>
      <protection locked="0"/>
    </xf>
    <xf numFmtId="0" fontId="8" fillId="0" borderId="17" xfId="13" applyFont="1" applyBorder="1" applyAlignment="1" applyProtection="1">
      <alignment horizontal="distributed" vertical="center" indent="1" shrinkToFit="1"/>
      <protection locked="0"/>
    </xf>
    <xf numFmtId="0" fontId="8" fillId="0" borderId="30" xfId="13" applyFont="1" applyBorder="1" applyAlignment="1" applyProtection="1">
      <alignment horizontal="distributed" vertical="center" indent="1" shrinkToFit="1"/>
      <protection locked="0"/>
    </xf>
    <xf numFmtId="0" fontId="8" fillId="0" borderId="31" xfId="13" applyFont="1" applyBorder="1" applyAlignment="1" applyProtection="1">
      <alignment horizontal="distributed" vertical="center" indent="1" shrinkToFit="1"/>
      <protection locked="0"/>
    </xf>
    <xf numFmtId="0" fontId="21" fillId="3" borderId="17" xfId="13" applyFont="1" applyFill="1" applyBorder="1" applyAlignment="1" applyProtection="1">
      <alignment horizontal="center" vertical="center" shrinkToFit="1"/>
      <protection locked="0"/>
    </xf>
    <xf numFmtId="0" fontId="21" fillId="3" borderId="30" xfId="13" applyFont="1" applyFill="1" applyBorder="1" applyAlignment="1" applyProtection="1">
      <alignment horizontal="center" vertical="center" shrinkToFit="1"/>
      <protection locked="0"/>
    </xf>
    <xf numFmtId="0" fontId="21" fillId="3" borderId="31" xfId="13" applyFont="1" applyFill="1" applyBorder="1" applyAlignment="1" applyProtection="1">
      <alignment horizontal="center" vertical="center" shrinkToFit="1"/>
      <protection locked="0"/>
    </xf>
    <xf numFmtId="0" fontId="8" fillId="0" borderId="21" xfId="13" applyFont="1" applyBorder="1" applyAlignment="1" applyProtection="1">
      <alignment horizontal="distributed" vertical="center" indent="1"/>
      <protection locked="0"/>
    </xf>
    <xf numFmtId="0" fontId="8" fillId="0" borderId="5" xfId="13" applyFont="1" applyBorder="1" applyAlignment="1" applyProtection="1">
      <alignment horizontal="distributed" vertical="center" indent="1"/>
      <protection locked="0"/>
    </xf>
    <xf numFmtId="0" fontId="8" fillId="0" borderId="7" xfId="13" applyFont="1" applyBorder="1" applyAlignment="1" applyProtection="1">
      <alignment horizontal="distributed" vertical="center" indent="1"/>
      <protection locked="0"/>
    </xf>
    <xf numFmtId="0" fontId="8" fillId="0" borderId="27" xfId="13" applyFont="1" applyBorder="1" applyAlignment="1" applyProtection="1">
      <alignment horizontal="distributed" vertical="center" indent="1"/>
      <protection locked="0"/>
    </xf>
    <xf numFmtId="0" fontId="8" fillId="0" borderId="0" xfId="13" applyFont="1" applyAlignment="1" applyProtection="1">
      <alignment horizontal="distributed" vertical="center" indent="1"/>
      <protection locked="0"/>
    </xf>
    <xf numFmtId="0" fontId="8" fillId="0" borderId="4" xfId="13" applyFont="1" applyBorder="1" applyAlignment="1" applyProtection="1">
      <alignment horizontal="distributed" vertical="center" indent="1"/>
      <protection locked="0"/>
    </xf>
    <xf numFmtId="0" fontId="21" fillId="3" borderId="9" xfId="13" applyFont="1" applyFill="1" applyBorder="1" applyAlignment="1" applyProtection="1">
      <alignment horizontal="center" vertical="center" shrinkToFit="1"/>
      <protection locked="0"/>
    </xf>
    <xf numFmtId="0" fontId="21" fillId="3" borderId="34" xfId="13" applyFont="1" applyFill="1" applyBorder="1" applyAlignment="1" applyProtection="1">
      <alignment horizontal="center" vertical="center" shrinkToFit="1"/>
      <protection locked="0"/>
    </xf>
    <xf numFmtId="0" fontId="21" fillId="0" borderId="34" xfId="13" applyFont="1" applyBorder="1" applyAlignment="1" applyProtection="1">
      <alignment horizontal="left" vertical="center" shrinkToFit="1"/>
      <protection locked="0"/>
    </xf>
    <xf numFmtId="0" fontId="21" fillId="0" borderId="10" xfId="13" applyFont="1" applyBorder="1" applyAlignment="1" applyProtection="1">
      <alignment horizontal="left" vertical="center" shrinkToFit="1"/>
      <protection locked="0"/>
    </xf>
    <xf numFmtId="0" fontId="21" fillId="0" borderId="71" xfId="13" applyFont="1" applyBorder="1" applyAlignment="1" applyProtection="1">
      <alignment horizontal="center" vertical="center"/>
      <protection locked="0"/>
    </xf>
    <xf numFmtId="0" fontId="21" fillId="0" borderId="48" xfId="13" applyFont="1" applyBorder="1" applyAlignment="1" applyProtection="1">
      <alignment horizontal="center" vertical="center"/>
      <protection locked="0"/>
    </xf>
    <xf numFmtId="0" fontId="21" fillId="0" borderId="49" xfId="13" applyFont="1" applyBorder="1" applyAlignment="1" applyProtection="1">
      <alignment horizontal="center" vertical="center"/>
      <protection locked="0"/>
    </xf>
    <xf numFmtId="0" fontId="21" fillId="3" borderId="5" xfId="13" applyFont="1" applyFill="1" applyBorder="1" applyAlignment="1" applyProtection="1">
      <alignment horizontal="right" vertical="center"/>
      <protection locked="0"/>
    </xf>
    <xf numFmtId="0" fontId="8" fillId="0" borderId="48" xfId="13" applyFont="1" applyBorder="1" applyAlignment="1" applyProtection="1">
      <alignment horizontal="center" vertical="center" shrinkToFit="1"/>
      <protection locked="0"/>
    </xf>
    <xf numFmtId="0" fontId="8" fillId="0" borderId="49" xfId="13" applyFont="1" applyBorder="1" applyAlignment="1" applyProtection="1">
      <alignment horizontal="center" vertical="center" shrinkToFit="1"/>
      <protection locked="0"/>
    </xf>
    <xf numFmtId="0" fontId="20" fillId="0" borderId="63" xfId="13" applyFont="1" applyBorder="1" applyAlignment="1" applyProtection="1">
      <alignment horizontal="distributed" vertical="center" indent="1"/>
      <protection locked="0"/>
    </xf>
    <xf numFmtId="0" fontId="20" fillId="0" borderId="64" xfId="13" applyFont="1" applyBorder="1" applyAlignment="1" applyProtection="1">
      <alignment horizontal="distributed" vertical="center" indent="1"/>
      <protection locked="0"/>
    </xf>
    <xf numFmtId="0" fontId="20" fillId="0" borderId="65" xfId="13" applyFont="1" applyBorder="1" applyAlignment="1" applyProtection="1">
      <alignment horizontal="distributed" vertical="center" indent="1"/>
      <protection locked="0"/>
    </xf>
    <xf numFmtId="0" fontId="8" fillId="0" borderId="12" xfId="13" applyFont="1" applyBorder="1" applyAlignment="1" applyProtection="1">
      <alignment horizontal="distributed" vertical="center" wrapText="1" indent="1"/>
      <protection locked="0"/>
    </xf>
    <xf numFmtId="0" fontId="8" fillId="0" borderId="15" xfId="13" applyFont="1" applyBorder="1" applyAlignment="1" applyProtection="1">
      <alignment horizontal="distributed" vertical="center" indent="1"/>
      <protection locked="0"/>
    </xf>
    <xf numFmtId="0" fontId="8" fillId="0" borderId="13" xfId="13" applyFont="1" applyBorder="1" applyAlignment="1" applyProtection="1">
      <alignment horizontal="distributed" vertical="center" indent="1"/>
      <protection locked="0"/>
    </xf>
    <xf numFmtId="0" fontId="8" fillId="0" borderId="14" xfId="13" applyFont="1" applyBorder="1" applyAlignment="1" applyProtection="1">
      <alignment horizontal="distributed" vertical="center" indent="1"/>
      <protection locked="0"/>
    </xf>
    <xf numFmtId="177" fontId="21" fillId="3" borderId="13" xfId="0" applyNumberFormat="1" applyFont="1" applyFill="1" applyBorder="1" applyAlignment="1" applyProtection="1">
      <alignment horizontal="center" vertical="center"/>
      <protection locked="0"/>
    </xf>
    <xf numFmtId="0" fontId="21" fillId="3" borderId="15" xfId="13" applyFont="1" applyFill="1" applyBorder="1" applyAlignment="1" applyProtection="1">
      <alignment horizontal="center" vertical="center"/>
      <protection locked="0"/>
    </xf>
    <xf numFmtId="0" fontId="21" fillId="3" borderId="14" xfId="13" applyFont="1" applyFill="1" applyBorder="1" applyAlignment="1" applyProtection="1">
      <alignment horizontal="center" vertical="center"/>
      <protection locked="0"/>
    </xf>
    <xf numFmtId="0" fontId="8" fillId="0" borderId="9" xfId="13" applyFont="1" applyBorder="1" applyAlignment="1" applyProtection="1">
      <alignment horizontal="left" vertical="center" indent="1" shrinkToFit="1"/>
      <protection locked="0"/>
    </xf>
    <xf numFmtId="0" fontId="8" fillId="0" borderId="34" xfId="13" applyFont="1" applyBorder="1" applyAlignment="1" applyProtection="1">
      <alignment horizontal="left" vertical="center" indent="1" shrinkToFit="1"/>
      <protection locked="0"/>
    </xf>
    <xf numFmtId="0" fontId="8" fillId="0" borderId="10" xfId="13" applyFont="1" applyBorder="1" applyAlignment="1" applyProtection="1">
      <alignment horizontal="left" vertical="center" indent="1" shrinkToFit="1"/>
      <protection locked="0"/>
    </xf>
    <xf numFmtId="0" fontId="8" fillId="3" borderId="9" xfId="13" applyFont="1" applyFill="1" applyBorder="1" applyAlignment="1" applyProtection="1">
      <alignment horizontal="center" vertical="center" shrinkToFit="1"/>
      <protection locked="0"/>
    </xf>
    <xf numFmtId="0" fontId="8" fillId="3" borderId="34" xfId="13" applyFont="1" applyFill="1" applyBorder="1" applyAlignment="1" applyProtection="1">
      <alignment horizontal="center" vertical="center" shrinkToFit="1"/>
      <protection locked="0"/>
    </xf>
    <xf numFmtId="0" fontId="21" fillId="0" borderId="33" xfId="13" applyFont="1" applyBorder="1" applyAlignment="1" applyProtection="1">
      <alignment horizontal="left" vertical="center" shrinkToFit="1"/>
      <protection locked="0"/>
    </xf>
    <xf numFmtId="180" fontId="8" fillId="0" borderId="8" xfId="13" applyNumberFormat="1" applyFont="1" applyBorder="1" applyAlignment="1">
      <alignment horizontal="center" vertical="center" shrinkToFit="1"/>
    </xf>
    <xf numFmtId="180" fontId="8" fillId="0" borderId="9" xfId="13" applyNumberFormat="1" applyFont="1" applyBorder="1" applyAlignment="1">
      <alignment horizontal="center" vertical="center" shrinkToFit="1"/>
    </xf>
    <xf numFmtId="0" fontId="7" fillId="3" borderId="18" xfId="0" applyFont="1" applyFill="1" applyBorder="1" applyAlignment="1" applyProtection="1">
      <alignment horizontal="left" vertical="center"/>
      <protection locked="0"/>
    </xf>
    <xf numFmtId="0" fontId="7" fillId="3" borderId="45" xfId="0" applyFont="1" applyFill="1" applyBorder="1" applyAlignment="1" applyProtection="1">
      <alignment horizontal="left" vertical="center"/>
      <protection locked="0"/>
    </xf>
    <xf numFmtId="0" fontId="7" fillId="3" borderId="19" xfId="0" applyFont="1" applyFill="1" applyBorder="1" applyAlignment="1" applyProtection="1">
      <alignment horizontal="left" vertical="center"/>
      <protection locked="0"/>
    </xf>
    <xf numFmtId="3" fontId="8" fillId="3" borderId="11" xfId="13" applyNumberFormat="1" applyFont="1" applyFill="1" applyBorder="1" applyAlignment="1" applyProtection="1">
      <alignment horizontal="center" vertical="center"/>
      <protection locked="0"/>
    </xf>
  </cellXfs>
  <cellStyles count="14">
    <cellStyle name="桁区切り 2" xfId="4" xr:uid="{00000000-0005-0000-0000-000000000000}"/>
    <cellStyle name="桁区切り 2 2" xfId="6" xr:uid="{00000000-0005-0000-0000-000001000000}"/>
    <cellStyle name="桁区切り 2 3" xfId="9" xr:uid="{00000000-0005-0000-0000-000002000000}"/>
    <cellStyle name="桁区切り 2 4" xfId="12" xr:uid="{00000000-0005-0000-0000-000003000000}"/>
    <cellStyle name="桁区切り 3" xfId="11" xr:uid="{00000000-0005-0000-0000-000004000000}"/>
    <cellStyle name="標準" xfId="0" builtinId="0"/>
    <cellStyle name="標準 2" xfId="2" xr:uid="{00000000-0005-0000-0000-000006000000}"/>
    <cellStyle name="標準 3" xfId="1" xr:uid="{00000000-0005-0000-0000-000007000000}"/>
    <cellStyle name="標準 4" xfId="3" xr:uid="{00000000-0005-0000-0000-000008000000}"/>
    <cellStyle name="標準 4 2" xfId="5" xr:uid="{00000000-0005-0000-0000-000009000000}"/>
    <cellStyle name="標準 4 3" xfId="8" xr:uid="{00000000-0005-0000-0000-00000A000000}"/>
    <cellStyle name="標準 4 3 2" xfId="13" xr:uid="{00000000-0005-0000-0000-00000B000000}"/>
    <cellStyle name="標準 5" xfId="7" xr:uid="{00000000-0005-0000-0000-00000C000000}"/>
    <cellStyle name="標準 6" xfId="10" xr:uid="{00000000-0005-0000-0000-00000D000000}"/>
  </cellStyles>
  <dxfs count="0"/>
  <tableStyles count="0" defaultTableStyle="TableStyleMedium2" defaultPivotStyle="PivotStyleLight16"/>
  <colors>
    <mruColors>
      <color rgb="FFCCFFCC"/>
      <color rgb="FFFFE7FF"/>
      <color rgb="FFCCECFF"/>
      <color rgb="FF99CCFF"/>
      <color rgb="FF66CCFF"/>
      <color rgb="FFFFE1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53340</xdr:colOff>
          <xdr:row>19</xdr:row>
          <xdr:rowOff>53340</xdr:rowOff>
        </xdr:from>
        <xdr:to>
          <xdr:col>9</xdr:col>
          <xdr:colOff>53340</xdr:colOff>
          <xdr:row>19</xdr:row>
          <xdr:rowOff>198120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19</xdr:row>
          <xdr:rowOff>53340</xdr:rowOff>
        </xdr:from>
        <xdr:to>
          <xdr:col>15</xdr:col>
          <xdr:colOff>53340</xdr:colOff>
          <xdr:row>19</xdr:row>
          <xdr:rowOff>198120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19</xdr:row>
          <xdr:rowOff>53340</xdr:rowOff>
        </xdr:from>
        <xdr:to>
          <xdr:col>27</xdr:col>
          <xdr:colOff>53340</xdr:colOff>
          <xdr:row>19</xdr:row>
          <xdr:rowOff>190500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23</xdr:row>
          <xdr:rowOff>53340</xdr:rowOff>
        </xdr:from>
        <xdr:to>
          <xdr:col>9</xdr:col>
          <xdr:colOff>53340</xdr:colOff>
          <xdr:row>23</xdr:row>
          <xdr:rowOff>198120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23</xdr:row>
          <xdr:rowOff>53340</xdr:rowOff>
        </xdr:from>
        <xdr:to>
          <xdr:col>15</xdr:col>
          <xdr:colOff>53340</xdr:colOff>
          <xdr:row>23</xdr:row>
          <xdr:rowOff>198120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23</xdr:row>
          <xdr:rowOff>53340</xdr:rowOff>
        </xdr:from>
        <xdr:to>
          <xdr:col>27</xdr:col>
          <xdr:colOff>114300</xdr:colOff>
          <xdr:row>23</xdr:row>
          <xdr:rowOff>198120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27</xdr:row>
          <xdr:rowOff>53340</xdr:rowOff>
        </xdr:from>
        <xdr:to>
          <xdr:col>9</xdr:col>
          <xdr:colOff>53340</xdr:colOff>
          <xdr:row>27</xdr:row>
          <xdr:rowOff>198120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27</xdr:row>
          <xdr:rowOff>53340</xdr:rowOff>
        </xdr:from>
        <xdr:to>
          <xdr:col>15</xdr:col>
          <xdr:colOff>53340</xdr:colOff>
          <xdr:row>27</xdr:row>
          <xdr:rowOff>198120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27</xdr:row>
          <xdr:rowOff>53340</xdr:rowOff>
        </xdr:from>
        <xdr:to>
          <xdr:col>27</xdr:col>
          <xdr:colOff>83820</xdr:colOff>
          <xdr:row>27</xdr:row>
          <xdr:rowOff>190500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23</xdr:row>
          <xdr:rowOff>53340</xdr:rowOff>
        </xdr:from>
        <xdr:to>
          <xdr:col>15</xdr:col>
          <xdr:colOff>53340</xdr:colOff>
          <xdr:row>23</xdr:row>
          <xdr:rowOff>198120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27</xdr:row>
          <xdr:rowOff>53340</xdr:rowOff>
        </xdr:from>
        <xdr:to>
          <xdr:col>15</xdr:col>
          <xdr:colOff>53340</xdr:colOff>
          <xdr:row>27</xdr:row>
          <xdr:rowOff>198120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5080</xdr:colOff>
      <xdr:row>19</xdr:row>
      <xdr:rowOff>10160</xdr:rowOff>
    </xdr:from>
    <xdr:to>
      <xdr:col>23</xdr:col>
      <xdr:colOff>5927</xdr:colOff>
      <xdr:row>20</xdr:row>
      <xdr:rowOff>223520</xdr:rowOff>
    </xdr:to>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a:off x="3205480" y="426974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259080</xdr:colOff>
      <xdr:row>23</xdr:row>
      <xdr:rowOff>10160</xdr:rowOff>
    </xdr:from>
    <xdr:to>
      <xdr:col>22</xdr:col>
      <xdr:colOff>259927</xdr:colOff>
      <xdr:row>24</xdr:row>
      <xdr:rowOff>223520</xdr:rowOff>
    </xdr:to>
    <xdr:cxnSp macro="">
      <xdr:nvCxnSpPr>
        <xdr:cNvPr id="14" name="直線コネクタ 13">
          <a:extLst>
            <a:ext uri="{FF2B5EF4-FFF2-40B4-BE49-F238E27FC236}">
              <a16:creationId xmlns:a16="http://schemas.microsoft.com/office/drawing/2014/main" id="{00000000-0008-0000-0100-00000E000000}"/>
            </a:ext>
          </a:extLst>
        </xdr:cNvPr>
        <xdr:cNvCxnSpPr/>
      </xdr:nvCxnSpPr>
      <xdr:spPr>
        <a:xfrm>
          <a:off x="3192780" y="521462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27</xdr:row>
      <xdr:rowOff>10160</xdr:rowOff>
    </xdr:from>
    <xdr:to>
      <xdr:col>23</xdr:col>
      <xdr:colOff>847</xdr:colOff>
      <xdr:row>28</xdr:row>
      <xdr:rowOff>223520</xdr:rowOff>
    </xdr:to>
    <xdr:cxnSp macro="">
      <xdr:nvCxnSpPr>
        <xdr:cNvPr id="15" name="直線コネクタ 14">
          <a:extLst>
            <a:ext uri="{FF2B5EF4-FFF2-40B4-BE49-F238E27FC236}">
              <a16:creationId xmlns:a16="http://schemas.microsoft.com/office/drawing/2014/main" id="{00000000-0008-0000-0100-00000F000000}"/>
            </a:ext>
          </a:extLst>
        </xdr:cNvPr>
        <xdr:cNvCxnSpPr/>
      </xdr:nvCxnSpPr>
      <xdr:spPr>
        <a:xfrm>
          <a:off x="3200400" y="615950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53340</xdr:colOff>
          <xdr:row>33</xdr:row>
          <xdr:rowOff>53340</xdr:rowOff>
        </xdr:from>
        <xdr:to>
          <xdr:col>9</xdr:col>
          <xdr:colOff>53340</xdr:colOff>
          <xdr:row>33</xdr:row>
          <xdr:rowOff>198120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33</xdr:row>
          <xdr:rowOff>53340</xdr:rowOff>
        </xdr:from>
        <xdr:to>
          <xdr:col>15</xdr:col>
          <xdr:colOff>53340</xdr:colOff>
          <xdr:row>33</xdr:row>
          <xdr:rowOff>198120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33</xdr:row>
          <xdr:rowOff>53340</xdr:rowOff>
        </xdr:from>
        <xdr:to>
          <xdr:col>27</xdr:col>
          <xdr:colOff>76200</xdr:colOff>
          <xdr:row>33</xdr:row>
          <xdr:rowOff>205740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37</xdr:row>
          <xdr:rowOff>53340</xdr:rowOff>
        </xdr:from>
        <xdr:to>
          <xdr:col>9</xdr:col>
          <xdr:colOff>53340</xdr:colOff>
          <xdr:row>37</xdr:row>
          <xdr:rowOff>198120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1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37</xdr:row>
          <xdr:rowOff>53340</xdr:rowOff>
        </xdr:from>
        <xdr:to>
          <xdr:col>15</xdr:col>
          <xdr:colOff>53340</xdr:colOff>
          <xdr:row>37</xdr:row>
          <xdr:rowOff>198120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1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37</xdr:row>
          <xdr:rowOff>53340</xdr:rowOff>
        </xdr:from>
        <xdr:to>
          <xdr:col>27</xdr:col>
          <xdr:colOff>114300</xdr:colOff>
          <xdr:row>37</xdr:row>
          <xdr:rowOff>198120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41</xdr:row>
          <xdr:rowOff>53340</xdr:rowOff>
        </xdr:from>
        <xdr:to>
          <xdr:col>9</xdr:col>
          <xdr:colOff>53340</xdr:colOff>
          <xdr:row>41</xdr:row>
          <xdr:rowOff>198120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1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41</xdr:row>
          <xdr:rowOff>53340</xdr:rowOff>
        </xdr:from>
        <xdr:to>
          <xdr:col>15</xdr:col>
          <xdr:colOff>53340</xdr:colOff>
          <xdr:row>41</xdr:row>
          <xdr:rowOff>198120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1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41</xdr:row>
          <xdr:rowOff>38100</xdr:rowOff>
        </xdr:from>
        <xdr:to>
          <xdr:col>27</xdr:col>
          <xdr:colOff>106680</xdr:colOff>
          <xdr:row>41</xdr:row>
          <xdr:rowOff>198120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1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0</xdr:colOff>
      <xdr:row>33</xdr:row>
      <xdr:rowOff>16934</xdr:rowOff>
    </xdr:from>
    <xdr:to>
      <xdr:col>23</xdr:col>
      <xdr:colOff>8466</xdr:colOff>
      <xdr:row>34</xdr:row>
      <xdr:rowOff>228600</xdr:rowOff>
    </xdr:to>
    <xdr:cxnSp macro="">
      <xdr:nvCxnSpPr>
        <xdr:cNvPr id="25" name="直線コネクタ 24">
          <a:extLst>
            <a:ext uri="{FF2B5EF4-FFF2-40B4-BE49-F238E27FC236}">
              <a16:creationId xmlns:a16="http://schemas.microsoft.com/office/drawing/2014/main" id="{00000000-0008-0000-0100-000019000000}"/>
            </a:ext>
          </a:extLst>
        </xdr:cNvPr>
        <xdr:cNvCxnSpPr/>
      </xdr:nvCxnSpPr>
      <xdr:spPr>
        <a:xfrm>
          <a:off x="3200400" y="7583594"/>
          <a:ext cx="2942166" cy="4478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262466</xdr:colOff>
      <xdr:row>37</xdr:row>
      <xdr:rowOff>10160</xdr:rowOff>
    </xdr:from>
    <xdr:to>
      <xdr:col>22</xdr:col>
      <xdr:colOff>263313</xdr:colOff>
      <xdr:row>38</xdr:row>
      <xdr:rowOff>223520</xdr:rowOff>
    </xdr:to>
    <xdr:cxnSp macro="">
      <xdr:nvCxnSpPr>
        <xdr:cNvPr id="26" name="直線コネクタ 25">
          <a:extLst>
            <a:ext uri="{FF2B5EF4-FFF2-40B4-BE49-F238E27FC236}">
              <a16:creationId xmlns:a16="http://schemas.microsoft.com/office/drawing/2014/main" id="{00000000-0008-0000-0100-00001A000000}"/>
            </a:ext>
          </a:extLst>
        </xdr:cNvPr>
        <xdr:cNvCxnSpPr/>
      </xdr:nvCxnSpPr>
      <xdr:spPr>
        <a:xfrm>
          <a:off x="3196166" y="852170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264160</xdr:colOff>
      <xdr:row>41</xdr:row>
      <xdr:rowOff>15240</xdr:rowOff>
    </xdr:from>
    <xdr:to>
      <xdr:col>22</xdr:col>
      <xdr:colOff>265007</xdr:colOff>
      <xdr:row>42</xdr:row>
      <xdr:rowOff>228600</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a:off x="3197860" y="947166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53340</xdr:colOff>
          <xdr:row>19</xdr:row>
          <xdr:rowOff>53340</xdr:rowOff>
        </xdr:from>
        <xdr:to>
          <xdr:col>9</xdr:col>
          <xdr:colOff>53340</xdr:colOff>
          <xdr:row>19</xdr:row>
          <xdr:rowOff>198120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19</xdr:row>
          <xdr:rowOff>53340</xdr:rowOff>
        </xdr:from>
        <xdr:to>
          <xdr:col>15</xdr:col>
          <xdr:colOff>53340</xdr:colOff>
          <xdr:row>19</xdr:row>
          <xdr:rowOff>198120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2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19</xdr:row>
          <xdr:rowOff>53340</xdr:rowOff>
        </xdr:from>
        <xdr:to>
          <xdr:col>27</xdr:col>
          <xdr:colOff>53340</xdr:colOff>
          <xdr:row>19</xdr:row>
          <xdr:rowOff>190500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2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23</xdr:row>
          <xdr:rowOff>53340</xdr:rowOff>
        </xdr:from>
        <xdr:to>
          <xdr:col>9</xdr:col>
          <xdr:colOff>53340</xdr:colOff>
          <xdr:row>23</xdr:row>
          <xdr:rowOff>198120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2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23</xdr:row>
          <xdr:rowOff>53340</xdr:rowOff>
        </xdr:from>
        <xdr:to>
          <xdr:col>15</xdr:col>
          <xdr:colOff>53340</xdr:colOff>
          <xdr:row>23</xdr:row>
          <xdr:rowOff>198120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2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23</xdr:row>
          <xdr:rowOff>53340</xdr:rowOff>
        </xdr:from>
        <xdr:to>
          <xdr:col>27</xdr:col>
          <xdr:colOff>114300</xdr:colOff>
          <xdr:row>23</xdr:row>
          <xdr:rowOff>198120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2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27</xdr:row>
          <xdr:rowOff>53340</xdr:rowOff>
        </xdr:from>
        <xdr:to>
          <xdr:col>9</xdr:col>
          <xdr:colOff>53340</xdr:colOff>
          <xdr:row>27</xdr:row>
          <xdr:rowOff>198120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2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27</xdr:row>
          <xdr:rowOff>53340</xdr:rowOff>
        </xdr:from>
        <xdr:to>
          <xdr:col>15</xdr:col>
          <xdr:colOff>53340</xdr:colOff>
          <xdr:row>27</xdr:row>
          <xdr:rowOff>198120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2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27</xdr:row>
          <xdr:rowOff>53340</xdr:rowOff>
        </xdr:from>
        <xdr:to>
          <xdr:col>27</xdr:col>
          <xdr:colOff>83820</xdr:colOff>
          <xdr:row>27</xdr:row>
          <xdr:rowOff>190500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2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23</xdr:row>
          <xdr:rowOff>53340</xdr:rowOff>
        </xdr:from>
        <xdr:to>
          <xdr:col>15</xdr:col>
          <xdr:colOff>53340</xdr:colOff>
          <xdr:row>23</xdr:row>
          <xdr:rowOff>198120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2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27</xdr:row>
          <xdr:rowOff>53340</xdr:rowOff>
        </xdr:from>
        <xdr:to>
          <xdr:col>15</xdr:col>
          <xdr:colOff>53340</xdr:colOff>
          <xdr:row>27</xdr:row>
          <xdr:rowOff>198120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2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5080</xdr:colOff>
      <xdr:row>19</xdr:row>
      <xdr:rowOff>10160</xdr:rowOff>
    </xdr:from>
    <xdr:to>
      <xdr:col>23</xdr:col>
      <xdr:colOff>5927</xdr:colOff>
      <xdr:row>20</xdr:row>
      <xdr:rowOff>223520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3205480" y="403352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259080</xdr:colOff>
      <xdr:row>23</xdr:row>
      <xdr:rowOff>10160</xdr:rowOff>
    </xdr:from>
    <xdr:to>
      <xdr:col>22</xdr:col>
      <xdr:colOff>259927</xdr:colOff>
      <xdr:row>24</xdr:row>
      <xdr:rowOff>223520</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a:off x="3192780" y="497840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27</xdr:row>
      <xdr:rowOff>10160</xdr:rowOff>
    </xdr:from>
    <xdr:to>
      <xdr:col>23</xdr:col>
      <xdr:colOff>847</xdr:colOff>
      <xdr:row>28</xdr:row>
      <xdr:rowOff>223520</xdr:rowOff>
    </xdr:to>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a:off x="3200400" y="592328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53340</xdr:colOff>
          <xdr:row>33</xdr:row>
          <xdr:rowOff>53340</xdr:rowOff>
        </xdr:from>
        <xdr:to>
          <xdr:col>9</xdr:col>
          <xdr:colOff>53340</xdr:colOff>
          <xdr:row>33</xdr:row>
          <xdr:rowOff>198120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2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33</xdr:row>
          <xdr:rowOff>53340</xdr:rowOff>
        </xdr:from>
        <xdr:to>
          <xdr:col>15</xdr:col>
          <xdr:colOff>53340</xdr:colOff>
          <xdr:row>33</xdr:row>
          <xdr:rowOff>198120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2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33</xdr:row>
          <xdr:rowOff>53340</xdr:rowOff>
        </xdr:from>
        <xdr:to>
          <xdr:col>27</xdr:col>
          <xdr:colOff>76200</xdr:colOff>
          <xdr:row>33</xdr:row>
          <xdr:rowOff>205740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2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37</xdr:row>
          <xdr:rowOff>53340</xdr:rowOff>
        </xdr:from>
        <xdr:to>
          <xdr:col>9</xdr:col>
          <xdr:colOff>53340</xdr:colOff>
          <xdr:row>37</xdr:row>
          <xdr:rowOff>198120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2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37</xdr:row>
          <xdr:rowOff>53340</xdr:rowOff>
        </xdr:from>
        <xdr:to>
          <xdr:col>15</xdr:col>
          <xdr:colOff>53340</xdr:colOff>
          <xdr:row>37</xdr:row>
          <xdr:rowOff>198120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2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37</xdr:row>
          <xdr:rowOff>53340</xdr:rowOff>
        </xdr:from>
        <xdr:to>
          <xdr:col>27</xdr:col>
          <xdr:colOff>114300</xdr:colOff>
          <xdr:row>37</xdr:row>
          <xdr:rowOff>198120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2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41</xdr:row>
          <xdr:rowOff>53340</xdr:rowOff>
        </xdr:from>
        <xdr:to>
          <xdr:col>9</xdr:col>
          <xdr:colOff>53340</xdr:colOff>
          <xdr:row>41</xdr:row>
          <xdr:rowOff>198120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2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41</xdr:row>
          <xdr:rowOff>53340</xdr:rowOff>
        </xdr:from>
        <xdr:to>
          <xdr:col>15</xdr:col>
          <xdr:colOff>53340</xdr:colOff>
          <xdr:row>41</xdr:row>
          <xdr:rowOff>198120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2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41</xdr:row>
          <xdr:rowOff>38100</xdr:rowOff>
        </xdr:from>
        <xdr:to>
          <xdr:col>27</xdr:col>
          <xdr:colOff>106680</xdr:colOff>
          <xdr:row>41</xdr:row>
          <xdr:rowOff>198120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2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0</xdr:colOff>
      <xdr:row>33</xdr:row>
      <xdr:rowOff>16934</xdr:rowOff>
    </xdr:from>
    <xdr:to>
      <xdr:col>23</xdr:col>
      <xdr:colOff>8466</xdr:colOff>
      <xdr:row>34</xdr:row>
      <xdr:rowOff>228600</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a:off x="3200400" y="7347374"/>
          <a:ext cx="2942166" cy="4478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262466</xdr:colOff>
      <xdr:row>37</xdr:row>
      <xdr:rowOff>10160</xdr:rowOff>
    </xdr:from>
    <xdr:to>
      <xdr:col>22</xdr:col>
      <xdr:colOff>263313</xdr:colOff>
      <xdr:row>38</xdr:row>
      <xdr:rowOff>223520</xdr:rowOff>
    </xdr:to>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3196166" y="828548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264160</xdr:colOff>
      <xdr:row>41</xdr:row>
      <xdr:rowOff>15240</xdr:rowOff>
    </xdr:from>
    <xdr:to>
      <xdr:col>22</xdr:col>
      <xdr:colOff>265007</xdr:colOff>
      <xdr:row>42</xdr:row>
      <xdr:rowOff>228600</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3197860" y="923544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53340</xdr:colOff>
          <xdr:row>19</xdr:row>
          <xdr:rowOff>53340</xdr:rowOff>
        </xdr:from>
        <xdr:to>
          <xdr:col>9</xdr:col>
          <xdr:colOff>53340</xdr:colOff>
          <xdr:row>19</xdr:row>
          <xdr:rowOff>198120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3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19</xdr:row>
          <xdr:rowOff>53340</xdr:rowOff>
        </xdr:from>
        <xdr:to>
          <xdr:col>15</xdr:col>
          <xdr:colOff>53340</xdr:colOff>
          <xdr:row>19</xdr:row>
          <xdr:rowOff>198120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3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19</xdr:row>
          <xdr:rowOff>53340</xdr:rowOff>
        </xdr:from>
        <xdr:to>
          <xdr:col>27</xdr:col>
          <xdr:colOff>53340</xdr:colOff>
          <xdr:row>19</xdr:row>
          <xdr:rowOff>190500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3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23</xdr:row>
          <xdr:rowOff>53340</xdr:rowOff>
        </xdr:from>
        <xdr:to>
          <xdr:col>9</xdr:col>
          <xdr:colOff>53340</xdr:colOff>
          <xdr:row>23</xdr:row>
          <xdr:rowOff>198120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3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23</xdr:row>
          <xdr:rowOff>53340</xdr:rowOff>
        </xdr:from>
        <xdr:to>
          <xdr:col>15</xdr:col>
          <xdr:colOff>53340</xdr:colOff>
          <xdr:row>23</xdr:row>
          <xdr:rowOff>198120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3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23</xdr:row>
          <xdr:rowOff>53340</xdr:rowOff>
        </xdr:from>
        <xdr:to>
          <xdr:col>27</xdr:col>
          <xdr:colOff>114300</xdr:colOff>
          <xdr:row>23</xdr:row>
          <xdr:rowOff>198120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3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27</xdr:row>
          <xdr:rowOff>53340</xdr:rowOff>
        </xdr:from>
        <xdr:to>
          <xdr:col>9</xdr:col>
          <xdr:colOff>53340</xdr:colOff>
          <xdr:row>27</xdr:row>
          <xdr:rowOff>198120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3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27</xdr:row>
          <xdr:rowOff>53340</xdr:rowOff>
        </xdr:from>
        <xdr:to>
          <xdr:col>15</xdr:col>
          <xdr:colOff>53340</xdr:colOff>
          <xdr:row>27</xdr:row>
          <xdr:rowOff>198120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3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27</xdr:row>
          <xdr:rowOff>53340</xdr:rowOff>
        </xdr:from>
        <xdr:to>
          <xdr:col>27</xdr:col>
          <xdr:colOff>83820</xdr:colOff>
          <xdr:row>27</xdr:row>
          <xdr:rowOff>190500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3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23</xdr:row>
          <xdr:rowOff>53340</xdr:rowOff>
        </xdr:from>
        <xdr:to>
          <xdr:col>15</xdr:col>
          <xdr:colOff>53340</xdr:colOff>
          <xdr:row>23</xdr:row>
          <xdr:rowOff>198120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3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27</xdr:row>
          <xdr:rowOff>53340</xdr:rowOff>
        </xdr:from>
        <xdr:to>
          <xdr:col>15</xdr:col>
          <xdr:colOff>53340</xdr:colOff>
          <xdr:row>27</xdr:row>
          <xdr:rowOff>198120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3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5080</xdr:colOff>
      <xdr:row>19</xdr:row>
      <xdr:rowOff>10160</xdr:rowOff>
    </xdr:from>
    <xdr:to>
      <xdr:col>23</xdr:col>
      <xdr:colOff>5927</xdr:colOff>
      <xdr:row>20</xdr:row>
      <xdr:rowOff>223520</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a:off x="3205480" y="403352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259080</xdr:colOff>
      <xdr:row>23</xdr:row>
      <xdr:rowOff>10160</xdr:rowOff>
    </xdr:from>
    <xdr:to>
      <xdr:col>22</xdr:col>
      <xdr:colOff>259927</xdr:colOff>
      <xdr:row>24</xdr:row>
      <xdr:rowOff>223520</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3192780" y="497840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27</xdr:row>
      <xdr:rowOff>10160</xdr:rowOff>
    </xdr:from>
    <xdr:to>
      <xdr:col>23</xdr:col>
      <xdr:colOff>847</xdr:colOff>
      <xdr:row>28</xdr:row>
      <xdr:rowOff>223520</xdr:rowOff>
    </xdr:to>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a:off x="3200400" y="592328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53340</xdr:colOff>
          <xdr:row>33</xdr:row>
          <xdr:rowOff>53340</xdr:rowOff>
        </xdr:from>
        <xdr:to>
          <xdr:col>9</xdr:col>
          <xdr:colOff>53340</xdr:colOff>
          <xdr:row>33</xdr:row>
          <xdr:rowOff>198120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3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33</xdr:row>
          <xdr:rowOff>53340</xdr:rowOff>
        </xdr:from>
        <xdr:to>
          <xdr:col>15</xdr:col>
          <xdr:colOff>53340</xdr:colOff>
          <xdr:row>33</xdr:row>
          <xdr:rowOff>198120</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3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33</xdr:row>
          <xdr:rowOff>53340</xdr:rowOff>
        </xdr:from>
        <xdr:to>
          <xdr:col>27</xdr:col>
          <xdr:colOff>76200</xdr:colOff>
          <xdr:row>33</xdr:row>
          <xdr:rowOff>205740</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3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37</xdr:row>
          <xdr:rowOff>53340</xdr:rowOff>
        </xdr:from>
        <xdr:to>
          <xdr:col>9</xdr:col>
          <xdr:colOff>53340</xdr:colOff>
          <xdr:row>37</xdr:row>
          <xdr:rowOff>198120</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3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37</xdr:row>
          <xdr:rowOff>53340</xdr:rowOff>
        </xdr:from>
        <xdr:to>
          <xdr:col>15</xdr:col>
          <xdr:colOff>53340</xdr:colOff>
          <xdr:row>37</xdr:row>
          <xdr:rowOff>198120</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3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37</xdr:row>
          <xdr:rowOff>53340</xdr:rowOff>
        </xdr:from>
        <xdr:to>
          <xdr:col>27</xdr:col>
          <xdr:colOff>114300</xdr:colOff>
          <xdr:row>37</xdr:row>
          <xdr:rowOff>198120</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3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53340</xdr:colOff>
          <xdr:row>41</xdr:row>
          <xdr:rowOff>53340</xdr:rowOff>
        </xdr:from>
        <xdr:to>
          <xdr:col>9</xdr:col>
          <xdr:colOff>53340</xdr:colOff>
          <xdr:row>41</xdr:row>
          <xdr:rowOff>198120</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3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53340</xdr:colOff>
          <xdr:row>41</xdr:row>
          <xdr:rowOff>53340</xdr:rowOff>
        </xdr:from>
        <xdr:to>
          <xdr:col>15</xdr:col>
          <xdr:colOff>53340</xdr:colOff>
          <xdr:row>41</xdr:row>
          <xdr:rowOff>198120</xdr:rowOff>
        </xdr:to>
        <xdr:sp macro="" textlink="">
          <xdr:nvSpPr>
            <xdr:cNvPr id="20499" name="Check Box 19" hidden="1">
              <a:extLst>
                <a:ext uri="{63B3BB69-23CF-44E3-9099-C40C66FF867C}">
                  <a14:compatExt spid="_x0000_s20499"/>
                </a:ext>
                <a:ext uri="{FF2B5EF4-FFF2-40B4-BE49-F238E27FC236}">
                  <a16:creationId xmlns:a16="http://schemas.microsoft.com/office/drawing/2014/main" id="{00000000-0008-0000-0300-00001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53340</xdr:colOff>
          <xdr:row>41</xdr:row>
          <xdr:rowOff>38100</xdr:rowOff>
        </xdr:from>
        <xdr:to>
          <xdr:col>27</xdr:col>
          <xdr:colOff>106680</xdr:colOff>
          <xdr:row>41</xdr:row>
          <xdr:rowOff>198120</xdr:rowOff>
        </xdr:to>
        <xdr:sp macro="" textlink="">
          <xdr:nvSpPr>
            <xdr:cNvPr id="20500" name="Check Box 20" hidden="1">
              <a:extLst>
                <a:ext uri="{63B3BB69-23CF-44E3-9099-C40C66FF867C}">
                  <a14:compatExt spid="_x0000_s20500"/>
                </a:ext>
                <a:ext uri="{FF2B5EF4-FFF2-40B4-BE49-F238E27FC236}">
                  <a16:creationId xmlns:a16="http://schemas.microsoft.com/office/drawing/2014/main" id="{00000000-0008-0000-0300-00001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0</xdr:colOff>
      <xdr:row>33</xdr:row>
      <xdr:rowOff>16934</xdr:rowOff>
    </xdr:from>
    <xdr:to>
      <xdr:col>23</xdr:col>
      <xdr:colOff>8466</xdr:colOff>
      <xdr:row>34</xdr:row>
      <xdr:rowOff>228600</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a:off x="3200400" y="7347374"/>
          <a:ext cx="2942166" cy="44788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262466</xdr:colOff>
      <xdr:row>37</xdr:row>
      <xdr:rowOff>10160</xdr:rowOff>
    </xdr:from>
    <xdr:to>
      <xdr:col>22</xdr:col>
      <xdr:colOff>263313</xdr:colOff>
      <xdr:row>38</xdr:row>
      <xdr:rowOff>223520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3196166" y="828548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264160</xdr:colOff>
      <xdr:row>41</xdr:row>
      <xdr:rowOff>15240</xdr:rowOff>
    </xdr:from>
    <xdr:to>
      <xdr:col>22</xdr:col>
      <xdr:colOff>265007</xdr:colOff>
      <xdr:row>42</xdr:row>
      <xdr:rowOff>228600</xdr:rowOff>
    </xdr:to>
    <xdr:cxnSp macro="">
      <xdr:nvCxnSpPr>
        <xdr:cNvPr id="27" name="直線コネクタ 26">
          <a:extLst>
            <a:ext uri="{FF2B5EF4-FFF2-40B4-BE49-F238E27FC236}">
              <a16:creationId xmlns:a16="http://schemas.microsoft.com/office/drawing/2014/main" id="{00000000-0008-0000-0300-00001B000000}"/>
            </a:ext>
          </a:extLst>
        </xdr:cNvPr>
        <xdr:cNvCxnSpPr/>
      </xdr:nvCxnSpPr>
      <xdr:spPr>
        <a:xfrm>
          <a:off x="3197860" y="9235440"/>
          <a:ext cx="2934547" cy="44958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事業費リスト"/>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2.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2.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3.vml"/><Relationship Id="rId21" Type="http://schemas.openxmlformats.org/officeDocument/2006/relationships/ctrlProp" Target="../ctrlProps/ctrlProp58.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53.xml"/><Relationship Id="rId20" Type="http://schemas.openxmlformats.org/officeDocument/2006/relationships/ctrlProp" Target="../ctrlProps/ctrlProp57.xml"/><Relationship Id="rId1" Type="http://schemas.openxmlformats.org/officeDocument/2006/relationships/printerSettings" Target="../printerSettings/printerSettings4.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N145"/>
  <sheetViews>
    <sheetView showZeros="0" view="pageBreakPreview" zoomScaleNormal="100" zoomScaleSheetLayoutView="100" workbookViewId="0">
      <selection activeCell="K13" sqref="K13:R13"/>
    </sheetView>
  </sheetViews>
  <sheetFormatPr defaultColWidth="9" defaultRowHeight="19.05" customHeight="1" x14ac:dyDescent="0.2"/>
  <cols>
    <col min="1" max="67" width="3.88671875" style="2" customWidth="1"/>
    <col min="68" max="16384" width="9" style="2"/>
  </cols>
  <sheetData>
    <row r="1" spans="1:41" ht="19.05" customHeight="1" thickBot="1" x14ac:dyDescent="0.25">
      <c r="A1" s="50" t="s">
        <v>188</v>
      </c>
      <c r="AG1" s="368" t="s">
        <v>106</v>
      </c>
      <c r="AH1" s="369"/>
      <c r="AI1" s="369"/>
      <c r="AJ1" s="370"/>
    </row>
    <row r="2" spans="1:41" ht="19.05" customHeight="1" x14ac:dyDescent="0.2">
      <c r="A2" s="1"/>
    </row>
    <row r="3" spans="1:41" ht="19.05" customHeight="1" x14ac:dyDescent="0.2">
      <c r="A3" s="305" t="s">
        <v>189</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row>
    <row r="5" spans="1:41" ht="19.05" customHeight="1" thickBot="1" x14ac:dyDescent="0.25">
      <c r="A5" s="1" t="s">
        <v>6</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row>
    <row r="6" spans="1:41" ht="19.05" customHeight="1" x14ac:dyDescent="0.2">
      <c r="A6" s="205" t="s">
        <v>118</v>
      </c>
      <c r="B6" s="206"/>
      <c r="C6" s="206"/>
      <c r="D6" s="206"/>
      <c r="E6" s="206"/>
      <c r="F6" s="207"/>
      <c r="G6" s="208" t="s">
        <v>160</v>
      </c>
      <c r="H6" s="209"/>
      <c r="I6" s="209"/>
      <c r="J6" s="209"/>
      <c r="K6" s="209"/>
      <c r="L6" s="209"/>
      <c r="M6" s="209"/>
      <c r="N6" s="209"/>
      <c r="O6" s="209"/>
      <c r="P6" s="209"/>
      <c r="Q6" s="209"/>
      <c r="R6" s="210"/>
      <c r="S6" s="211" t="s">
        <v>9</v>
      </c>
      <c r="T6" s="211"/>
      <c r="U6" s="211"/>
      <c r="V6" s="211"/>
      <c r="W6" s="211"/>
      <c r="X6" s="212"/>
      <c r="Y6" s="213" t="s">
        <v>27</v>
      </c>
      <c r="Z6" s="213"/>
      <c r="AA6" s="101">
        <v>12</v>
      </c>
      <c r="AB6" s="94" t="s">
        <v>1</v>
      </c>
      <c r="AC6" s="102">
        <v>3</v>
      </c>
      <c r="AD6" s="94" t="s">
        <v>2</v>
      </c>
      <c r="AE6" s="102">
        <v>5</v>
      </c>
      <c r="AF6" s="95" t="s">
        <v>3</v>
      </c>
      <c r="AG6" s="214"/>
      <c r="AH6" s="214"/>
      <c r="AI6" s="214"/>
      <c r="AJ6" s="215"/>
      <c r="AL6" s="3"/>
    </row>
    <row r="7" spans="1:41" ht="19.05" customHeight="1" x14ac:dyDescent="0.2">
      <c r="A7" s="216" t="s">
        <v>119</v>
      </c>
      <c r="B7" s="217"/>
      <c r="C7" s="217"/>
      <c r="D7" s="217"/>
      <c r="E7" s="217"/>
      <c r="F7" s="218"/>
      <c r="G7" s="219" t="s">
        <v>120</v>
      </c>
      <c r="H7" s="220"/>
      <c r="I7" s="220"/>
      <c r="J7" s="221"/>
      <c r="K7" s="222" t="s">
        <v>147</v>
      </c>
      <c r="L7" s="192"/>
      <c r="M7" s="192"/>
      <c r="N7" s="192"/>
      <c r="O7" s="192"/>
      <c r="P7" s="192"/>
      <c r="Q7" s="192"/>
      <c r="R7" s="193"/>
      <c r="S7" s="188" t="s">
        <v>121</v>
      </c>
      <c r="T7" s="189"/>
      <c r="U7" s="189"/>
      <c r="V7" s="190"/>
      <c r="W7" s="222" t="s">
        <v>92</v>
      </c>
      <c r="X7" s="222"/>
      <c r="Y7" s="222"/>
      <c r="Z7" s="222"/>
      <c r="AA7" s="222"/>
      <c r="AB7" s="222"/>
      <c r="AC7" s="222"/>
      <c r="AD7" s="222"/>
      <c r="AE7" s="222"/>
      <c r="AF7" s="222"/>
      <c r="AG7" s="222"/>
      <c r="AH7" s="222"/>
      <c r="AI7" s="222"/>
      <c r="AJ7" s="223"/>
      <c r="AL7" s="3"/>
      <c r="AO7" s="3"/>
    </row>
    <row r="8" spans="1:41" ht="19.05" customHeight="1" x14ac:dyDescent="0.2">
      <c r="A8" s="177"/>
      <c r="B8" s="178"/>
      <c r="C8" s="178"/>
      <c r="D8" s="178"/>
      <c r="E8" s="178"/>
      <c r="F8" s="179"/>
      <c r="G8" s="188" t="s">
        <v>122</v>
      </c>
      <c r="H8" s="189"/>
      <c r="I8" s="189"/>
      <c r="J8" s="190"/>
      <c r="K8" s="224">
        <v>10</v>
      </c>
      <c r="L8" s="224"/>
      <c r="M8" s="4" t="s">
        <v>114</v>
      </c>
      <c r="N8" s="225" t="s">
        <v>123</v>
      </c>
      <c r="O8" s="226"/>
      <c r="P8" s="226"/>
      <c r="Q8" s="226"/>
      <c r="R8" s="226"/>
      <c r="S8" s="226"/>
      <c r="T8" s="226"/>
      <c r="U8" s="226"/>
      <c r="V8" s="227"/>
      <c r="W8" s="224"/>
      <c r="X8" s="224"/>
      <c r="Y8" s="96" t="s">
        <v>114</v>
      </c>
      <c r="Z8" s="228" t="s">
        <v>124</v>
      </c>
      <c r="AA8" s="228"/>
      <c r="AB8" s="228"/>
      <c r="AC8" s="228"/>
      <c r="AD8" s="228"/>
      <c r="AE8" s="228"/>
      <c r="AF8" s="228"/>
      <c r="AG8" s="229"/>
      <c r="AH8" s="230"/>
      <c r="AI8" s="231"/>
      <c r="AJ8" s="232"/>
      <c r="AL8" s="3"/>
      <c r="AO8" s="3"/>
    </row>
    <row r="9" spans="1:41" ht="19.05" hidden="1" customHeight="1" x14ac:dyDescent="0.2">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O9" s="3"/>
    </row>
    <row r="10" spans="1:41" ht="19.05" hidden="1" customHeight="1" x14ac:dyDescent="0.2">
      <c r="A10" s="11"/>
      <c r="B10" s="10"/>
      <c r="C10" s="10"/>
      <c r="D10" s="10"/>
      <c r="E10" s="10"/>
      <c r="F10" s="10"/>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97"/>
      <c r="AO10" s="3"/>
    </row>
    <row r="11" spans="1:41" ht="19.05" customHeight="1" x14ac:dyDescent="0.2">
      <c r="A11" s="174" t="s">
        <v>0</v>
      </c>
      <c r="B11" s="175"/>
      <c r="C11" s="175"/>
      <c r="D11" s="175"/>
      <c r="E11" s="175"/>
      <c r="F11" s="176"/>
      <c r="G11" s="60" t="s">
        <v>5</v>
      </c>
      <c r="H11" s="180" t="s">
        <v>102</v>
      </c>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1"/>
      <c r="AL11" s="3"/>
    </row>
    <row r="12" spans="1:41" ht="19.05" customHeight="1" x14ac:dyDescent="0.2">
      <c r="A12" s="177"/>
      <c r="B12" s="178"/>
      <c r="C12" s="178"/>
      <c r="D12" s="178"/>
      <c r="E12" s="178"/>
      <c r="F12" s="179"/>
      <c r="G12" s="182" t="s">
        <v>49</v>
      </c>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4"/>
      <c r="AL12" s="3"/>
    </row>
    <row r="13" spans="1:41" ht="19.05" customHeight="1" x14ac:dyDescent="0.2">
      <c r="A13" s="185" t="s">
        <v>4</v>
      </c>
      <c r="B13" s="186"/>
      <c r="C13" s="186"/>
      <c r="D13" s="186"/>
      <c r="E13" s="186"/>
      <c r="F13" s="187"/>
      <c r="G13" s="188" t="s">
        <v>60</v>
      </c>
      <c r="H13" s="189"/>
      <c r="I13" s="189"/>
      <c r="J13" s="190"/>
      <c r="K13" s="191" t="s">
        <v>94</v>
      </c>
      <c r="L13" s="192"/>
      <c r="M13" s="192"/>
      <c r="N13" s="192"/>
      <c r="O13" s="192"/>
      <c r="P13" s="192"/>
      <c r="Q13" s="192"/>
      <c r="R13" s="193"/>
      <c r="S13" s="194" t="s">
        <v>61</v>
      </c>
      <c r="T13" s="195"/>
      <c r="U13" s="195"/>
      <c r="V13" s="196"/>
      <c r="W13" s="197" t="s">
        <v>50</v>
      </c>
      <c r="X13" s="198"/>
      <c r="Y13" s="198"/>
      <c r="Z13" s="198"/>
      <c r="AA13" s="198"/>
      <c r="AB13" s="198"/>
      <c r="AC13" s="198"/>
      <c r="AD13" s="198"/>
      <c r="AE13" s="198"/>
      <c r="AF13" s="198"/>
      <c r="AG13" s="198"/>
      <c r="AH13" s="198"/>
      <c r="AI13" s="198"/>
      <c r="AJ13" s="199"/>
    </row>
    <row r="14" spans="1:41" ht="19.05" customHeight="1" thickBot="1" x14ac:dyDescent="0.25">
      <c r="A14" s="200" t="s">
        <v>28</v>
      </c>
      <c r="B14" s="201"/>
      <c r="C14" s="201"/>
      <c r="D14" s="201"/>
      <c r="E14" s="201"/>
      <c r="F14" s="201"/>
      <c r="G14" s="202" t="s">
        <v>148</v>
      </c>
      <c r="H14" s="203"/>
      <c r="I14" s="203"/>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4"/>
    </row>
    <row r="15" spans="1:41" ht="19.05" customHeight="1" x14ac:dyDescent="0.2">
      <c r="D15" s="5"/>
      <c r="P15" s="6"/>
    </row>
    <row r="16" spans="1:41" ht="19.05" customHeight="1" x14ac:dyDescent="0.2">
      <c r="A16" s="1" t="s">
        <v>30</v>
      </c>
      <c r="B16" s="1"/>
      <c r="C16" s="1"/>
      <c r="D16" s="1"/>
      <c r="E16" s="1"/>
      <c r="F16" s="1"/>
      <c r="G16" s="7"/>
      <c r="H16" s="1"/>
      <c r="I16" s="1"/>
      <c r="J16" s="1"/>
      <c r="K16" s="1"/>
      <c r="L16" s="1"/>
      <c r="M16" s="1"/>
      <c r="N16" s="1"/>
      <c r="O16" s="1"/>
      <c r="P16" s="1"/>
      <c r="Q16" s="1"/>
      <c r="R16" s="1"/>
      <c r="S16" s="1"/>
      <c r="T16" s="1"/>
      <c r="U16" s="1"/>
      <c r="V16" s="1"/>
      <c r="W16" s="1"/>
      <c r="X16" s="1"/>
      <c r="Y16" s="1"/>
      <c r="Z16" s="1"/>
      <c r="AH16" s="1"/>
      <c r="AI16" s="1"/>
      <c r="AJ16" s="1"/>
    </row>
    <row r="17" spans="1:48" ht="19.05" customHeight="1" thickBot="1" x14ac:dyDescent="0.25">
      <c r="A17" s="52" t="s">
        <v>63</v>
      </c>
      <c r="B17" s="52"/>
      <c r="C17" s="52"/>
      <c r="D17" s="52"/>
      <c r="E17" s="52"/>
      <c r="F17" s="52"/>
      <c r="G17" s="52"/>
      <c r="H17" s="52"/>
      <c r="I17" s="51"/>
      <c r="J17" s="51"/>
      <c r="K17" s="167">
        <v>2</v>
      </c>
      <c r="L17" s="167"/>
      <c r="M17" s="63" t="s">
        <v>10</v>
      </c>
      <c r="N17" s="1" t="s">
        <v>149</v>
      </c>
      <c r="O17" s="167">
        <v>2</v>
      </c>
      <c r="P17" s="167"/>
      <c r="Q17" s="100" t="s">
        <v>150</v>
      </c>
      <c r="R17" s="1"/>
      <c r="S17" s="1"/>
      <c r="T17" s="1"/>
      <c r="U17" s="98"/>
      <c r="V17" s="1"/>
      <c r="W17" s="1"/>
      <c r="X17" s="7"/>
      <c r="Y17" s="14"/>
      <c r="Z17" s="1"/>
      <c r="AA17" s="1"/>
      <c r="AB17" s="1"/>
      <c r="AC17" s="1"/>
      <c r="AD17" s="1"/>
      <c r="AE17" s="1"/>
      <c r="AF17" s="1"/>
      <c r="AG17" s="1"/>
      <c r="AH17" s="99"/>
      <c r="AI17" s="99"/>
      <c r="AO17" s="3"/>
      <c r="AP17" s="3"/>
      <c r="AQ17" s="3"/>
      <c r="AR17" s="3"/>
      <c r="AS17" s="3"/>
      <c r="AT17" s="3"/>
      <c r="AU17" s="8"/>
      <c r="AV17" s="9"/>
    </row>
    <row r="18" spans="1:48" ht="19.05" customHeight="1" x14ac:dyDescent="0.2">
      <c r="A18" s="161"/>
      <c r="B18" s="131"/>
      <c r="C18" s="162"/>
      <c r="D18" s="130" t="s">
        <v>158</v>
      </c>
      <c r="E18" s="131"/>
      <c r="F18" s="131"/>
      <c r="G18" s="131"/>
      <c r="H18" s="131" t="s">
        <v>159</v>
      </c>
      <c r="I18" s="131"/>
      <c r="J18" s="131"/>
      <c r="K18" s="164"/>
      <c r="L18" s="161" t="s">
        <v>164</v>
      </c>
      <c r="M18" s="131"/>
      <c r="N18" s="131"/>
      <c r="O18" s="131"/>
      <c r="P18" s="131"/>
      <c r="Q18" s="131"/>
      <c r="R18" s="131"/>
      <c r="S18" s="131"/>
      <c r="T18" s="131"/>
      <c r="U18" s="131"/>
      <c r="V18" s="162"/>
      <c r="W18" s="161" t="s">
        <v>165</v>
      </c>
      <c r="X18" s="131"/>
      <c r="Y18" s="131"/>
      <c r="Z18" s="131"/>
      <c r="AA18" s="131"/>
      <c r="AB18" s="131"/>
      <c r="AC18" s="131"/>
      <c r="AD18" s="131"/>
      <c r="AE18" s="131"/>
      <c r="AF18" s="131"/>
      <c r="AG18" s="162"/>
      <c r="AH18" s="166" t="s">
        <v>176</v>
      </c>
      <c r="AI18" s="131"/>
      <c r="AJ18" s="162"/>
    </row>
    <row r="19" spans="1:48" ht="30" customHeight="1" x14ac:dyDescent="0.2">
      <c r="A19" s="163"/>
      <c r="B19" s="111"/>
      <c r="C19" s="112"/>
      <c r="D19" s="110"/>
      <c r="E19" s="111"/>
      <c r="F19" s="111"/>
      <c r="G19" s="111"/>
      <c r="H19" s="111"/>
      <c r="I19" s="111"/>
      <c r="J19" s="111"/>
      <c r="K19" s="150"/>
      <c r="L19" s="163" t="s">
        <v>161</v>
      </c>
      <c r="M19" s="111"/>
      <c r="N19" s="111"/>
      <c r="O19" s="111"/>
      <c r="P19" s="128" t="s">
        <v>162</v>
      </c>
      <c r="Q19" s="165"/>
      <c r="R19" s="128" t="s">
        <v>163</v>
      </c>
      <c r="S19" s="165"/>
      <c r="T19" s="128" t="s">
        <v>175</v>
      </c>
      <c r="U19" s="128"/>
      <c r="V19" s="129"/>
      <c r="W19" s="163" t="s">
        <v>161</v>
      </c>
      <c r="X19" s="111"/>
      <c r="Y19" s="111"/>
      <c r="Z19" s="111"/>
      <c r="AA19" s="128" t="s">
        <v>162</v>
      </c>
      <c r="AB19" s="165"/>
      <c r="AC19" s="128" t="s">
        <v>163</v>
      </c>
      <c r="AD19" s="165"/>
      <c r="AE19" s="128" t="s">
        <v>175</v>
      </c>
      <c r="AF19" s="128"/>
      <c r="AG19" s="129"/>
      <c r="AH19" s="110"/>
      <c r="AI19" s="111"/>
      <c r="AJ19" s="112"/>
    </row>
    <row r="20" spans="1:48" ht="19.05" customHeight="1" x14ac:dyDescent="0.2">
      <c r="A20" s="119" t="s">
        <v>115</v>
      </c>
      <c r="B20" s="120"/>
      <c r="C20" s="160"/>
      <c r="D20" s="110" t="str">
        <f>IF(【記載例】個票①!$A$22="更新",【記載例】個票①!$G$6,"")</f>
        <v>県庁　太郎</v>
      </c>
      <c r="E20" s="111"/>
      <c r="F20" s="111"/>
      <c r="G20" s="111"/>
      <c r="H20" s="111" t="str">
        <f>IF(【記載例】個票①!$A$22="更新",【記載例】個票①!$W$14,"")</f>
        <v>本則課税</v>
      </c>
      <c r="I20" s="111"/>
      <c r="J20" s="111"/>
      <c r="K20" s="150"/>
      <c r="L20" s="151" t="str">
        <f>IF(【記載例】個票①!$A$22="更新",【記載例】個票①!$G$22,"")</f>
        <v>A-A-A</v>
      </c>
      <c r="M20" s="152"/>
      <c r="N20" s="152"/>
      <c r="O20" s="152"/>
      <c r="P20" s="111">
        <f>IF(【記載例】個票①!$A$22="更新",【記載例】個票①!$G$23,"")</f>
        <v>50</v>
      </c>
      <c r="Q20" s="111"/>
      <c r="R20" s="111">
        <f>IF(【記載例】個票①!$A$22="更新",【記載例】個票①!$P$22,"")</f>
        <v>22</v>
      </c>
      <c r="S20" s="111"/>
      <c r="T20" s="135">
        <f>IF(【記載例】個票①!$A$22="更新",【記載例】個票①!$P$63,"")</f>
        <v>2305</v>
      </c>
      <c r="U20" s="135"/>
      <c r="V20" s="136"/>
      <c r="W20" s="151" t="str">
        <f>IF(【記載例】個票①!$A$36="当該事業",【記載例】個票①!$G$36,"")</f>
        <v>C-C-C</v>
      </c>
      <c r="X20" s="152"/>
      <c r="Y20" s="152"/>
      <c r="Z20" s="152"/>
      <c r="AA20" s="111">
        <f>IF(【記載例】個票①!$A$36="当該事業",【記載例】個票①!$G$37,"")</f>
        <v>50</v>
      </c>
      <c r="AB20" s="111"/>
      <c r="AC20" s="111">
        <f>IF(【記載例】個票①!$A$36="当該事業",【記載例】個票①!$P$36,"")</f>
        <v>2</v>
      </c>
      <c r="AD20" s="111"/>
      <c r="AE20" s="135">
        <f>IF(【記載例】個票①!$A$36="当該事業",【記載例】個票①!$Y$63,"")</f>
        <v>3555</v>
      </c>
      <c r="AF20" s="135"/>
      <c r="AG20" s="136"/>
      <c r="AH20" s="110">
        <f ca="1">IF(D20&lt;&gt;"",【記載例】個票①!$AH$89,"")</f>
        <v>5</v>
      </c>
      <c r="AI20" s="111"/>
      <c r="AJ20" s="112"/>
    </row>
    <row r="21" spans="1:48" ht="19.05" customHeight="1" x14ac:dyDescent="0.2">
      <c r="A21" s="119" t="s">
        <v>116</v>
      </c>
      <c r="B21" s="120"/>
      <c r="C21" s="160"/>
      <c r="D21" s="110" t="str">
        <f>IF(【記載例】個票②!$A$22="更新",【記載例】個票②!$G$6,"")</f>
        <v>支庁　三郎</v>
      </c>
      <c r="E21" s="132"/>
      <c r="F21" s="132"/>
      <c r="G21" s="132"/>
      <c r="H21" s="111" t="str">
        <f>IF(【記載例】個票②!$A$22="更新",【記載例】個票②!$W$14,"")</f>
        <v>簡易課税</v>
      </c>
      <c r="I21" s="111"/>
      <c r="J21" s="111"/>
      <c r="K21" s="150"/>
      <c r="L21" s="151" t="str">
        <f>IF(【記載例】個票②!$A$22="更新",【記載例】個票②!$G$22,"")</f>
        <v>D-D-D</v>
      </c>
      <c r="M21" s="152"/>
      <c r="N21" s="152"/>
      <c r="O21" s="152"/>
      <c r="P21" s="111">
        <f>IF(【記載例】個票②!$A$22="更新",【記載例】個票②!$G$23,"")</f>
        <v>100</v>
      </c>
      <c r="Q21" s="111"/>
      <c r="R21" s="111">
        <f>IF(【記載例】個票①!$A$22="更新",【記載例】個票②!$P$22,"")</f>
        <v>20</v>
      </c>
      <c r="S21" s="111"/>
      <c r="T21" s="135">
        <f>IF(【記載例】個票②!$A$22="更新",【記載例】個票②!$P$63,"")</f>
        <v>2530</v>
      </c>
      <c r="U21" s="137"/>
      <c r="V21" s="138"/>
      <c r="W21" s="151" t="str">
        <f>IF(【記載例】個票②!$A$36="当該事業",【記載例】個票②!$G$36,"")</f>
        <v>E-E-E</v>
      </c>
      <c r="X21" s="152"/>
      <c r="Y21" s="152"/>
      <c r="Z21" s="152"/>
      <c r="AA21" s="111">
        <f>IF(【記載例】個票②!$A$36="当該事業",【記載例】個票②!$G$37,"")</f>
        <v>120</v>
      </c>
      <c r="AB21" s="111"/>
      <c r="AC21" s="111">
        <f>IF(【記載例】個票②!$A$36="当該事業",【記載例】個票②!$P$36,"")</f>
        <v>0</v>
      </c>
      <c r="AD21" s="111"/>
      <c r="AE21" s="135">
        <f>IF(【記載例】個票②!$A$36="当該事業",【記載例】個票②!$Y$63,"")</f>
        <v>3330</v>
      </c>
      <c r="AF21" s="137"/>
      <c r="AG21" s="138"/>
      <c r="AH21" s="110">
        <f ca="1">IF(D21&lt;&gt;"",【記載例】個票②!$AH$89,"")</f>
        <v>8</v>
      </c>
      <c r="AI21" s="111"/>
      <c r="AJ21" s="112"/>
    </row>
    <row r="22" spans="1:48" ht="19.05" customHeight="1" x14ac:dyDescent="0.2">
      <c r="A22" s="119" t="s">
        <v>117</v>
      </c>
      <c r="B22" s="120"/>
      <c r="C22" s="160"/>
      <c r="D22" s="110" t="str">
        <f>IF(【記載例】個票③!$A$22="更新",【記載例】個票③!$G$6,"")</f>
        <v/>
      </c>
      <c r="E22" s="132"/>
      <c r="F22" s="132"/>
      <c r="G22" s="132"/>
      <c r="H22" s="111" t="str">
        <f>IF(【記載例】個票③!$A$22="更新",【記載例】個票③!$W$14,"")</f>
        <v/>
      </c>
      <c r="I22" s="111"/>
      <c r="J22" s="111"/>
      <c r="K22" s="150"/>
      <c r="L22" s="151" t="str">
        <f>IF(【記載例】個票③!$A$22="更新",【記載例】個票③!$G$22,"")</f>
        <v/>
      </c>
      <c r="M22" s="152"/>
      <c r="N22" s="152"/>
      <c r="O22" s="152"/>
      <c r="P22" s="111" t="str">
        <f>IF(【記載例】個票③!$A$22="更新",【記載例】個票③!$G$23,"")</f>
        <v/>
      </c>
      <c r="Q22" s="111"/>
      <c r="R22" s="111" t="str">
        <f>IF(【記載例】個票③!$A$22="更新",【記載例】個票③!$P$22,"")</f>
        <v/>
      </c>
      <c r="S22" s="111"/>
      <c r="T22" s="135" t="str">
        <f>IF(【記載例】個票③!$A$22="更新",【記載例】個票③!$P$63,"")</f>
        <v/>
      </c>
      <c r="U22" s="137"/>
      <c r="V22" s="138"/>
      <c r="W22" s="151" t="str">
        <f>IF(【記載例】個票③!$A$36="当該事業",【記載例】個票③!$G$36,"")</f>
        <v/>
      </c>
      <c r="X22" s="152"/>
      <c r="Y22" s="152"/>
      <c r="Z22" s="152"/>
      <c r="AA22" s="111" t="str">
        <f>IF(【記載例】個票③!$A$36="当該事業",【記載例】個票③!$G$37,"")</f>
        <v/>
      </c>
      <c r="AB22" s="111"/>
      <c r="AC22" s="111" t="str">
        <f>IF(【記載例】個票③!$A$36="当該事業",【記載例】個票③!$P$36,"")</f>
        <v/>
      </c>
      <c r="AD22" s="111"/>
      <c r="AE22" s="135" t="str">
        <f>IF(【記載例】個票③!$A$36="当該事業",【記載例】個票③!$Y$63,"")</f>
        <v/>
      </c>
      <c r="AF22" s="137"/>
      <c r="AG22" s="138"/>
      <c r="AH22" s="110" t="str">
        <f>IF(D22&lt;&gt;"",【記載例】個票③!$AH$89,"")</f>
        <v/>
      </c>
      <c r="AI22" s="111"/>
      <c r="AJ22" s="112"/>
    </row>
    <row r="23" spans="1:48" ht="19.05" customHeight="1" x14ac:dyDescent="0.2">
      <c r="A23" s="119" t="s">
        <v>167</v>
      </c>
      <c r="B23" s="120"/>
      <c r="C23" s="160"/>
      <c r="D23" s="110"/>
      <c r="E23" s="132"/>
      <c r="F23" s="132"/>
      <c r="G23" s="132"/>
      <c r="H23" s="111"/>
      <c r="I23" s="111"/>
      <c r="J23" s="111"/>
      <c r="K23" s="150"/>
      <c r="L23" s="151"/>
      <c r="M23" s="152"/>
      <c r="N23" s="152"/>
      <c r="O23" s="152"/>
      <c r="P23" s="111"/>
      <c r="Q23" s="111"/>
      <c r="R23" s="111"/>
      <c r="S23" s="111"/>
      <c r="T23" s="135"/>
      <c r="U23" s="137"/>
      <c r="V23" s="138"/>
      <c r="W23" s="151"/>
      <c r="X23" s="152"/>
      <c r="Y23" s="152"/>
      <c r="Z23" s="152"/>
      <c r="AA23" s="111"/>
      <c r="AB23" s="111"/>
      <c r="AC23" s="111"/>
      <c r="AD23" s="111"/>
      <c r="AE23" s="135"/>
      <c r="AF23" s="137"/>
      <c r="AG23" s="138"/>
      <c r="AH23" s="110"/>
      <c r="AI23" s="111"/>
      <c r="AJ23" s="112"/>
    </row>
    <row r="24" spans="1:48" ht="19.05" customHeight="1" thickBot="1" x14ac:dyDescent="0.25">
      <c r="A24" s="272" t="s">
        <v>168</v>
      </c>
      <c r="B24" s="273"/>
      <c r="C24" s="274"/>
      <c r="D24" s="113"/>
      <c r="E24" s="133"/>
      <c r="F24" s="133"/>
      <c r="G24" s="133"/>
      <c r="H24" s="114"/>
      <c r="I24" s="114"/>
      <c r="J24" s="114"/>
      <c r="K24" s="153"/>
      <c r="L24" s="154"/>
      <c r="M24" s="155"/>
      <c r="N24" s="155"/>
      <c r="O24" s="155"/>
      <c r="P24" s="114"/>
      <c r="Q24" s="114"/>
      <c r="R24" s="114"/>
      <c r="S24" s="114"/>
      <c r="T24" s="147"/>
      <c r="U24" s="148"/>
      <c r="V24" s="149"/>
      <c r="W24" s="154"/>
      <c r="X24" s="155"/>
      <c r="Y24" s="155"/>
      <c r="Z24" s="155"/>
      <c r="AA24" s="114"/>
      <c r="AB24" s="114"/>
      <c r="AC24" s="114"/>
      <c r="AD24" s="114"/>
      <c r="AE24" s="147"/>
      <c r="AF24" s="148"/>
      <c r="AG24" s="149"/>
      <c r="AH24" s="113"/>
      <c r="AI24" s="114"/>
      <c r="AJ24" s="115"/>
    </row>
    <row r="25" spans="1:48" ht="19.05" hidden="1" customHeight="1" x14ac:dyDescent="0.2">
      <c r="A25" s="275" t="s">
        <v>169</v>
      </c>
      <c r="B25" s="276"/>
      <c r="C25" s="277"/>
      <c r="D25" s="116"/>
      <c r="E25" s="134"/>
      <c r="F25" s="134"/>
      <c r="G25" s="134"/>
      <c r="H25" s="117"/>
      <c r="I25" s="117"/>
      <c r="J25" s="117"/>
      <c r="K25" s="156"/>
      <c r="L25" s="171"/>
      <c r="M25" s="172"/>
      <c r="N25" s="172"/>
      <c r="O25" s="172"/>
      <c r="P25" s="117"/>
      <c r="Q25" s="117"/>
      <c r="R25" s="117"/>
      <c r="S25" s="117"/>
      <c r="T25" s="157"/>
      <c r="U25" s="158"/>
      <c r="V25" s="159"/>
      <c r="W25" s="171"/>
      <c r="X25" s="172"/>
      <c r="Y25" s="172"/>
      <c r="Z25" s="172"/>
      <c r="AA25" s="117"/>
      <c r="AB25" s="117"/>
      <c r="AC25" s="117"/>
      <c r="AD25" s="117"/>
      <c r="AE25" s="157"/>
      <c r="AF25" s="158"/>
      <c r="AG25" s="159"/>
      <c r="AH25" s="116"/>
      <c r="AI25" s="117"/>
      <c r="AJ25" s="118"/>
    </row>
    <row r="26" spans="1:48" ht="19.05" hidden="1" customHeight="1" x14ac:dyDescent="0.2">
      <c r="A26" s="119" t="s">
        <v>170</v>
      </c>
      <c r="B26" s="120"/>
      <c r="C26" s="160"/>
      <c r="D26" s="110"/>
      <c r="E26" s="132"/>
      <c r="F26" s="132"/>
      <c r="G26" s="132"/>
      <c r="H26" s="111"/>
      <c r="I26" s="111"/>
      <c r="J26" s="111"/>
      <c r="K26" s="150"/>
      <c r="L26" s="151"/>
      <c r="M26" s="152"/>
      <c r="N26" s="152"/>
      <c r="O26" s="152"/>
      <c r="P26" s="111"/>
      <c r="Q26" s="111"/>
      <c r="R26" s="111"/>
      <c r="S26" s="111"/>
      <c r="T26" s="135"/>
      <c r="U26" s="137"/>
      <c r="V26" s="138"/>
      <c r="W26" s="151"/>
      <c r="X26" s="152"/>
      <c r="Y26" s="152"/>
      <c r="Z26" s="152"/>
      <c r="AA26" s="111"/>
      <c r="AB26" s="111"/>
      <c r="AC26" s="111"/>
      <c r="AD26" s="111"/>
      <c r="AE26" s="135"/>
      <c r="AF26" s="137"/>
      <c r="AG26" s="138"/>
      <c r="AH26" s="110"/>
      <c r="AI26" s="111"/>
      <c r="AJ26" s="112"/>
    </row>
    <row r="27" spans="1:48" ht="19.05" hidden="1" customHeight="1" x14ac:dyDescent="0.2">
      <c r="A27" s="119" t="s">
        <v>171</v>
      </c>
      <c r="B27" s="120"/>
      <c r="C27" s="160"/>
      <c r="D27" s="110"/>
      <c r="E27" s="132"/>
      <c r="F27" s="132"/>
      <c r="G27" s="132"/>
      <c r="H27" s="111"/>
      <c r="I27" s="111"/>
      <c r="J27" s="111"/>
      <c r="K27" s="150"/>
      <c r="L27" s="151"/>
      <c r="M27" s="152"/>
      <c r="N27" s="152"/>
      <c r="O27" s="152"/>
      <c r="P27" s="111"/>
      <c r="Q27" s="111"/>
      <c r="R27" s="111"/>
      <c r="S27" s="111"/>
      <c r="T27" s="135"/>
      <c r="U27" s="137"/>
      <c r="V27" s="138"/>
      <c r="W27" s="151"/>
      <c r="X27" s="152"/>
      <c r="Y27" s="152"/>
      <c r="Z27" s="152"/>
      <c r="AA27" s="111"/>
      <c r="AB27" s="111"/>
      <c r="AC27" s="111"/>
      <c r="AD27" s="111"/>
      <c r="AE27" s="135"/>
      <c r="AF27" s="137"/>
      <c r="AG27" s="138"/>
      <c r="AH27" s="110"/>
      <c r="AI27" s="111"/>
      <c r="AJ27" s="112"/>
    </row>
    <row r="28" spans="1:48" ht="19.05" hidden="1" customHeight="1" x14ac:dyDescent="0.2">
      <c r="A28" s="119" t="s">
        <v>172</v>
      </c>
      <c r="B28" s="120"/>
      <c r="C28" s="160"/>
      <c r="D28" s="110"/>
      <c r="E28" s="132"/>
      <c r="F28" s="132"/>
      <c r="G28" s="132"/>
      <c r="H28" s="111"/>
      <c r="I28" s="111"/>
      <c r="J28" s="111"/>
      <c r="K28" s="150"/>
      <c r="L28" s="151"/>
      <c r="M28" s="152"/>
      <c r="N28" s="152"/>
      <c r="O28" s="152"/>
      <c r="P28" s="111"/>
      <c r="Q28" s="111"/>
      <c r="R28" s="111"/>
      <c r="S28" s="111"/>
      <c r="T28" s="135"/>
      <c r="U28" s="137"/>
      <c r="V28" s="138"/>
      <c r="W28" s="151"/>
      <c r="X28" s="152"/>
      <c r="Y28" s="152"/>
      <c r="Z28" s="152"/>
      <c r="AA28" s="111"/>
      <c r="AB28" s="111"/>
      <c r="AC28" s="111"/>
      <c r="AD28" s="111"/>
      <c r="AE28" s="135"/>
      <c r="AF28" s="137"/>
      <c r="AG28" s="138"/>
      <c r="AH28" s="110"/>
      <c r="AI28" s="111"/>
      <c r="AJ28" s="112"/>
    </row>
    <row r="29" spans="1:48" ht="19.05" hidden="1" customHeight="1" thickBot="1" x14ac:dyDescent="0.25">
      <c r="A29" s="272" t="s">
        <v>173</v>
      </c>
      <c r="B29" s="273"/>
      <c r="C29" s="274"/>
      <c r="D29" s="113"/>
      <c r="E29" s="133"/>
      <c r="F29" s="133"/>
      <c r="G29" s="133"/>
      <c r="H29" s="114"/>
      <c r="I29" s="114"/>
      <c r="J29" s="114"/>
      <c r="K29" s="153"/>
      <c r="L29" s="154"/>
      <c r="M29" s="155"/>
      <c r="N29" s="155"/>
      <c r="O29" s="155"/>
      <c r="P29" s="114"/>
      <c r="Q29" s="114"/>
      <c r="R29" s="114"/>
      <c r="S29" s="114"/>
      <c r="T29" s="147"/>
      <c r="U29" s="148"/>
      <c r="V29" s="149"/>
      <c r="W29" s="154"/>
      <c r="X29" s="155"/>
      <c r="Y29" s="155"/>
      <c r="Z29" s="155"/>
      <c r="AA29" s="114"/>
      <c r="AB29" s="114"/>
      <c r="AC29" s="114"/>
      <c r="AD29" s="114"/>
      <c r="AE29" s="147"/>
      <c r="AF29" s="148"/>
      <c r="AG29" s="149"/>
      <c r="AH29" s="113"/>
      <c r="AI29" s="114"/>
      <c r="AJ29" s="115"/>
    </row>
    <row r="30" spans="1:48" ht="19.05" hidden="1" customHeight="1" x14ac:dyDescent="0.2"/>
    <row r="31" spans="1:48" ht="19.05" hidden="1" customHeight="1" x14ac:dyDescent="0.2"/>
    <row r="32" spans="1:48" ht="19.05" hidden="1" customHeight="1" x14ac:dyDescent="0.2"/>
    <row r="33" spans="1:56" ht="19.05" hidden="1" customHeight="1" x14ac:dyDescent="0.2"/>
    <row r="34" spans="1:56" ht="19.05" hidden="1" customHeight="1" x14ac:dyDescent="0.2"/>
    <row r="35" spans="1:56" ht="19.05" hidden="1" customHeight="1" x14ac:dyDescent="0.2"/>
    <row r="36" spans="1:56" ht="19.05" hidden="1" customHeight="1" x14ac:dyDescent="0.2">
      <c r="AK36" s="12"/>
    </row>
    <row r="37" spans="1:56" ht="19.05" hidden="1" customHeight="1" x14ac:dyDescent="0.2"/>
    <row r="38" spans="1:56" ht="19.05" hidden="1" customHeight="1" x14ac:dyDescent="0.2"/>
    <row r="39" spans="1:56" ht="19.05" hidden="1" customHeight="1" x14ac:dyDescent="0.2"/>
    <row r="40" spans="1:56" ht="19.05" hidden="1" customHeight="1" x14ac:dyDescent="0.2"/>
    <row r="41" spans="1:56" ht="19.05" hidden="1" customHeight="1" x14ac:dyDescent="0.2"/>
    <row r="42" spans="1:56" ht="19.05" hidden="1" customHeight="1" x14ac:dyDescent="0.2"/>
    <row r="43" spans="1:56" ht="19.05" hidden="1" customHeight="1" x14ac:dyDescent="0.2"/>
    <row r="44" spans="1:56" ht="19.05" hidden="1" customHeight="1" x14ac:dyDescent="0.2"/>
    <row r="45" spans="1:56" ht="19.05" hidden="1" customHeight="1" x14ac:dyDescent="0.2">
      <c r="AL45" s="12"/>
      <c r="AM45" s="12"/>
      <c r="AN45" s="12"/>
      <c r="AO45" s="12"/>
      <c r="AP45" s="12"/>
      <c r="AQ45" s="12"/>
      <c r="AR45" s="12"/>
      <c r="AS45" s="12"/>
      <c r="AT45" s="12"/>
      <c r="AU45" s="12"/>
      <c r="AV45" s="12"/>
      <c r="AW45" s="12"/>
      <c r="AX45" s="12"/>
      <c r="AY45" s="12"/>
      <c r="AZ45" s="12"/>
      <c r="BA45" s="12"/>
      <c r="BB45" s="12"/>
      <c r="BC45" s="12"/>
      <c r="BD45" s="12"/>
    </row>
    <row r="46" spans="1:56" ht="19.05" hidden="1" customHeight="1" thickBot="1" x14ac:dyDescent="0.25">
      <c r="A46" s="93" t="s">
        <v>177</v>
      </c>
      <c r="B46" s="52"/>
      <c r="C46" s="52"/>
      <c r="D46" s="52"/>
      <c r="E46" s="52"/>
      <c r="F46" s="52"/>
      <c r="G46" s="52"/>
      <c r="H46" s="52"/>
      <c r="I46" s="51"/>
      <c r="J46" s="51"/>
      <c r="K46" s="52"/>
      <c r="L46" s="52"/>
      <c r="M46" s="63"/>
      <c r="N46" s="1"/>
      <c r="O46" s="52"/>
      <c r="P46" s="52"/>
      <c r="Q46" s="100"/>
      <c r="R46" s="1"/>
      <c r="S46" s="1"/>
      <c r="T46" s="1"/>
      <c r="U46" s="98"/>
      <c r="V46" s="1"/>
      <c r="W46" s="1"/>
      <c r="X46" s="7"/>
      <c r="Y46" s="14"/>
      <c r="Z46" s="1"/>
      <c r="AA46" s="1"/>
      <c r="AB46" s="1"/>
      <c r="AC46" s="1"/>
      <c r="AD46" s="1"/>
      <c r="AE46" s="1"/>
      <c r="AF46" s="1"/>
      <c r="AG46" s="1"/>
      <c r="AH46" s="99"/>
      <c r="AI46" s="99"/>
      <c r="AO46" s="3"/>
      <c r="AP46" s="3"/>
      <c r="AQ46" s="3"/>
      <c r="AR46" s="3"/>
      <c r="AS46" s="3"/>
      <c r="AT46" s="3"/>
      <c r="AU46" s="8"/>
      <c r="AV46" s="9"/>
    </row>
    <row r="47" spans="1:56" ht="19.05" hidden="1" customHeight="1" x14ac:dyDescent="0.2">
      <c r="A47" s="161"/>
      <c r="B47" s="131"/>
      <c r="C47" s="162"/>
      <c r="D47" s="130" t="s">
        <v>158</v>
      </c>
      <c r="E47" s="131"/>
      <c r="F47" s="131"/>
      <c r="G47" s="131"/>
      <c r="H47" s="131" t="s">
        <v>14</v>
      </c>
      <c r="I47" s="131"/>
      <c r="J47" s="131"/>
      <c r="K47" s="164"/>
      <c r="L47" s="161" t="s">
        <v>164</v>
      </c>
      <c r="M47" s="131"/>
      <c r="N47" s="131"/>
      <c r="O47" s="131"/>
      <c r="P47" s="131"/>
      <c r="Q47" s="131"/>
      <c r="R47" s="131"/>
      <c r="S47" s="131"/>
      <c r="T47" s="131"/>
      <c r="U47" s="131"/>
      <c r="V47" s="162"/>
      <c r="W47" s="161" t="s">
        <v>165</v>
      </c>
      <c r="X47" s="131"/>
      <c r="Y47" s="131"/>
      <c r="Z47" s="131"/>
      <c r="AA47" s="131"/>
      <c r="AB47" s="131"/>
      <c r="AC47" s="131"/>
      <c r="AD47" s="131"/>
      <c r="AE47" s="131"/>
      <c r="AF47" s="131"/>
      <c r="AG47" s="162"/>
      <c r="AH47" s="166" t="s">
        <v>176</v>
      </c>
      <c r="AI47" s="131"/>
      <c r="AJ47" s="162"/>
    </row>
    <row r="48" spans="1:56" ht="30" hidden="1" customHeight="1" x14ac:dyDescent="0.2">
      <c r="A48" s="163"/>
      <c r="B48" s="111"/>
      <c r="C48" s="112"/>
      <c r="D48" s="110"/>
      <c r="E48" s="111"/>
      <c r="F48" s="111"/>
      <c r="G48" s="111"/>
      <c r="H48" s="111"/>
      <c r="I48" s="111"/>
      <c r="J48" s="111"/>
      <c r="K48" s="150"/>
      <c r="L48" s="163" t="s">
        <v>19</v>
      </c>
      <c r="M48" s="111"/>
      <c r="N48" s="111"/>
      <c r="O48" s="111"/>
      <c r="P48" s="128" t="s">
        <v>162</v>
      </c>
      <c r="Q48" s="165"/>
      <c r="R48" s="128" t="s">
        <v>163</v>
      </c>
      <c r="S48" s="165"/>
      <c r="T48" s="128" t="s">
        <v>175</v>
      </c>
      <c r="U48" s="128"/>
      <c r="V48" s="129"/>
      <c r="W48" s="163" t="s">
        <v>19</v>
      </c>
      <c r="X48" s="111"/>
      <c r="Y48" s="111"/>
      <c r="Z48" s="111"/>
      <c r="AA48" s="128" t="s">
        <v>162</v>
      </c>
      <c r="AB48" s="165"/>
      <c r="AC48" s="128" t="s">
        <v>163</v>
      </c>
      <c r="AD48" s="165"/>
      <c r="AE48" s="128" t="s">
        <v>175</v>
      </c>
      <c r="AF48" s="128"/>
      <c r="AG48" s="129"/>
      <c r="AH48" s="110"/>
      <c r="AI48" s="111"/>
      <c r="AJ48" s="112"/>
    </row>
    <row r="49" spans="1:36" ht="19.05" hidden="1" customHeight="1" x14ac:dyDescent="0.2">
      <c r="A49" s="119" t="s">
        <v>180</v>
      </c>
      <c r="B49" s="120"/>
      <c r="C49" s="160"/>
      <c r="D49" s="110" t="str">
        <f>IF(【記載例】個票①!$A$26="更新",【記載例】個票①!$G$6,"")</f>
        <v/>
      </c>
      <c r="E49" s="111"/>
      <c r="F49" s="111"/>
      <c r="G49" s="111"/>
      <c r="H49" s="111" t="str">
        <f>IF(【記載例】個票①!$A$26="更新",【記載例】個票①!$W$14,"")</f>
        <v/>
      </c>
      <c r="I49" s="111"/>
      <c r="J49" s="111"/>
      <c r="K49" s="150"/>
      <c r="L49" s="151" t="str">
        <f>IF(【記載例】個票①!$A$26="更新",【記載例】個票①!$G$26,"")</f>
        <v/>
      </c>
      <c r="M49" s="152"/>
      <c r="N49" s="152"/>
      <c r="O49" s="152"/>
      <c r="P49" s="111" t="str">
        <f>IF(【記載例】個票①!$A$26="更新",【記載例】個票①!$G$27,"")</f>
        <v/>
      </c>
      <c r="Q49" s="111"/>
      <c r="R49" s="111" t="str">
        <f>IF(【記載例】個票①!$A$26="更新",【記載例】個票①!$P$26,"")</f>
        <v/>
      </c>
      <c r="S49" s="111"/>
      <c r="T49" s="135" t="str">
        <f>IF(【記載例】個票①!$A$26="更新",【記載例】個票①!$P$63,"")</f>
        <v/>
      </c>
      <c r="U49" s="135"/>
      <c r="V49" s="136"/>
      <c r="W49" s="151" t="str">
        <f>IF(【記載例】個票①!$A$40="当該事業",【記載例】個票①!$G$40,"")</f>
        <v/>
      </c>
      <c r="X49" s="152"/>
      <c r="Y49" s="152"/>
      <c r="Z49" s="152"/>
      <c r="AA49" s="111" t="str">
        <f>IF(【記載例】個票①!$A$40="当該事業",【記載例】個票①!$G$41,"")</f>
        <v/>
      </c>
      <c r="AB49" s="111"/>
      <c r="AC49" s="111" t="str">
        <f>IF(【記載例】個票①!$A$40="当該事業",【記載例】個票①!$P$40,"")</f>
        <v/>
      </c>
      <c r="AD49" s="111"/>
      <c r="AE49" s="135" t="str">
        <f>IF(【記載例】個票①!$A$40="当該事業",【記載例】個票①!$Y$63,"")</f>
        <v/>
      </c>
      <c r="AF49" s="135"/>
      <c r="AG49" s="136"/>
      <c r="AH49" s="110" t="str">
        <f>IF(D49&lt;&gt;"",【記載例】個票①!$AH$89,"")</f>
        <v/>
      </c>
      <c r="AI49" s="111"/>
      <c r="AJ49" s="112"/>
    </row>
    <row r="50" spans="1:36" ht="19.05" hidden="1" customHeight="1" x14ac:dyDescent="0.2">
      <c r="A50" s="119" t="s">
        <v>183</v>
      </c>
      <c r="B50" s="120"/>
      <c r="C50" s="160"/>
      <c r="D50" s="110" t="str">
        <f>IF(【記載例】個票②!$A$26="更新",【記載例】個票②!$G$6,"")</f>
        <v/>
      </c>
      <c r="E50" s="132"/>
      <c r="F50" s="132"/>
      <c r="G50" s="132"/>
      <c r="H50" s="111" t="str">
        <f>IF(【記載例】個票②!$A$26="更新",【記載例】個票②!$W$14,"")</f>
        <v/>
      </c>
      <c r="I50" s="111"/>
      <c r="J50" s="111"/>
      <c r="K50" s="150"/>
      <c r="L50" s="151" t="str">
        <f>IF(【記載例】個票②!$A$26="更新",【記載例】個票②!$G$26,"")</f>
        <v/>
      </c>
      <c r="M50" s="152"/>
      <c r="N50" s="152"/>
      <c r="O50" s="152"/>
      <c r="P50" s="111" t="str">
        <f>IF(【記載例】個票②!$A$26="更新",【記載例】個票②!$G$27,"")</f>
        <v/>
      </c>
      <c r="Q50" s="111"/>
      <c r="R50" s="111" t="str">
        <f>IF(【記載例】個票①!$A$26="更新",【記載例】個票②!$P$26,"")</f>
        <v/>
      </c>
      <c r="S50" s="111"/>
      <c r="T50" s="135" t="str">
        <f>IF(【記載例】個票②!$A$26="更新",【記載例】個票②!$P$63,"")</f>
        <v/>
      </c>
      <c r="U50" s="137"/>
      <c r="V50" s="138"/>
      <c r="W50" s="151" t="str">
        <f>IF(【記載例】個票②!$A$40="当該事業",【記載例】個票②!$G$40,"")</f>
        <v/>
      </c>
      <c r="X50" s="152"/>
      <c r="Y50" s="152"/>
      <c r="Z50" s="152"/>
      <c r="AA50" s="111" t="str">
        <f>IF(【記載例】個票②!$A$40="当該事業",【記載例】個票②!$G$41,"")</f>
        <v/>
      </c>
      <c r="AB50" s="111"/>
      <c r="AC50" s="111" t="str">
        <f>IF(【記載例】個票②!$A$40="当該事業",【記載例】個票②!$P$40,"")</f>
        <v/>
      </c>
      <c r="AD50" s="111"/>
      <c r="AE50" s="135" t="str">
        <f>IF(【記載例】個票②!$A$40="当該事業",【記載例】個票②!$Y$63,"")</f>
        <v/>
      </c>
      <c r="AF50" s="137"/>
      <c r="AG50" s="138"/>
      <c r="AH50" s="110" t="str">
        <f>IF(D50&lt;&gt;"",【記載例】個票②!$AH$89,"")</f>
        <v/>
      </c>
      <c r="AI50" s="111"/>
      <c r="AJ50" s="112"/>
    </row>
    <row r="51" spans="1:36" ht="19.05" hidden="1" customHeight="1" x14ac:dyDescent="0.2">
      <c r="A51" s="119" t="s">
        <v>184</v>
      </c>
      <c r="B51" s="120"/>
      <c r="C51" s="160"/>
      <c r="D51" s="110" t="str">
        <f>IF(【記載例】個票③!$A$26="更新",【記載例】個票③!$G$6,"")</f>
        <v/>
      </c>
      <c r="E51" s="132"/>
      <c r="F51" s="132"/>
      <c r="G51" s="132"/>
      <c r="H51" s="111" t="str">
        <f>IF(【記載例】個票③!$A$26="更新",【記載例】個票③!$W$14,"")</f>
        <v/>
      </c>
      <c r="I51" s="111"/>
      <c r="J51" s="111"/>
      <c r="K51" s="150"/>
      <c r="L51" s="151" t="str">
        <f>IF(【記載例】個票③!$A$26="更新",【記載例】個票③!$G$26,"")</f>
        <v/>
      </c>
      <c r="M51" s="152"/>
      <c r="N51" s="152"/>
      <c r="O51" s="152"/>
      <c r="P51" s="111" t="str">
        <f>IF(【記載例】個票③!$A$26="更新",【記載例】個票③!$G$27,"")</f>
        <v/>
      </c>
      <c r="Q51" s="111"/>
      <c r="R51" s="111" t="str">
        <f>IF(【記載例】個票③!$A$26="更新",【記載例】個票③!$P$26,"")</f>
        <v/>
      </c>
      <c r="S51" s="111"/>
      <c r="T51" s="135" t="str">
        <f>IF(【記載例】個票③!$A$26="更新",【記載例】個票③!$P$63,"")</f>
        <v/>
      </c>
      <c r="U51" s="137"/>
      <c r="V51" s="138"/>
      <c r="W51" s="151" t="str">
        <f>IF(【記載例】個票③!$A$40="当該事業",【記載例】個票③!$G$40,"")</f>
        <v/>
      </c>
      <c r="X51" s="152"/>
      <c r="Y51" s="152"/>
      <c r="Z51" s="152"/>
      <c r="AA51" s="111" t="str">
        <f>IF(【記載例】個票③!$A$40="当該事業",【記載例】個票③!$G$41,"")</f>
        <v/>
      </c>
      <c r="AB51" s="111"/>
      <c r="AC51" s="111" t="str">
        <f>IF(【記載例】個票③!$A$40="当該事業",【記載例】個票③!$P$40,"")</f>
        <v/>
      </c>
      <c r="AD51" s="111"/>
      <c r="AE51" s="135" t="str">
        <f>IF(【記載例】個票③!$A$40="当該事業",【記載例】個票③!$Y$63,"")</f>
        <v/>
      </c>
      <c r="AF51" s="137"/>
      <c r="AG51" s="138"/>
      <c r="AH51" s="110" t="str">
        <f>IF(D51&lt;&gt;"",【記載例】個票③!$AH$89,"")</f>
        <v/>
      </c>
      <c r="AI51" s="111"/>
      <c r="AJ51" s="112"/>
    </row>
    <row r="52" spans="1:36" ht="19.05" hidden="1" customHeight="1" x14ac:dyDescent="0.2">
      <c r="A52" s="119" t="s">
        <v>182</v>
      </c>
      <c r="B52" s="120"/>
      <c r="C52" s="160"/>
      <c r="D52" s="110"/>
      <c r="E52" s="132"/>
      <c r="F52" s="132"/>
      <c r="G52" s="132"/>
      <c r="H52" s="111"/>
      <c r="I52" s="111"/>
      <c r="J52" s="111"/>
      <c r="K52" s="150"/>
      <c r="L52" s="151"/>
      <c r="M52" s="152"/>
      <c r="N52" s="152"/>
      <c r="O52" s="152"/>
      <c r="P52" s="111"/>
      <c r="Q52" s="111"/>
      <c r="R52" s="111"/>
      <c r="S52" s="111"/>
      <c r="T52" s="135"/>
      <c r="U52" s="137"/>
      <c r="V52" s="138"/>
      <c r="W52" s="151"/>
      <c r="X52" s="152"/>
      <c r="Y52" s="152"/>
      <c r="Z52" s="152"/>
      <c r="AA52" s="111"/>
      <c r="AB52" s="111"/>
      <c r="AC52" s="111"/>
      <c r="AD52" s="111"/>
      <c r="AE52" s="135"/>
      <c r="AF52" s="137"/>
      <c r="AG52" s="138"/>
      <c r="AH52" s="110"/>
      <c r="AI52" s="111"/>
      <c r="AJ52" s="112"/>
    </row>
    <row r="53" spans="1:36" ht="19.05" hidden="1" customHeight="1" x14ac:dyDescent="0.2">
      <c r="A53" s="119" t="s">
        <v>181</v>
      </c>
      <c r="B53" s="120"/>
      <c r="C53" s="160"/>
      <c r="D53" s="110"/>
      <c r="E53" s="132"/>
      <c r="F53" s="132"/>
      <c r="G53" s="132"/>
      <c r="H53" s="111"/>
      <c r="I53" s="111"/>
      <c r="J53" s="111"/>
      <c r="K53" s="150"/>
      <c r="L53" s="151"/>
      <c r="M53" s="152"/>
      <c r="N53" s="152"/>
      <c r="O53" s="152"/>
      <c r="P53" s="111"/>
      <c r="Q53" s="111"/>
      <c r="R53" s="111"/>
      <c r="S53" s="111"/>
      <c r="T53" s="135"/>
      <c r="U53" s="137"/>
      <c r="V53" s="138"/>
      <c r="W53" s="151"/>
      <c r="X53" s="152"/>
      <c r="Y53" s="152"/>
      <c r="Z53" s="152"/>
      <c r="AA53" s="111"/>
      <c r="AB53" s="111"/>
      <c r="AC53" s="111"/>
      <c r="AD53" s="111"/>
      <c r="AE53" s="135"/>
      <c r="AF53" s="137"/>
      <c r="AG53" s="138"/>
      <c r="AH53" s="110"/>
      <c r="AI53" s="111"/>
      <c r="AJ53" s="112"/>
    </row>
    <row r="54" spans="1:36" ht="19.05" hidden="1" customHeight="1" x14ac:dyDescent="0.2">
      <c r="A54" s="275" t="s">
        <v>178</v>
      </c>
      <c r="B54" s="276"/>
      <c r="C54" s="277"/>
      <c r="D54" s="116"/>
      <c r="E54" s="134"/>
      <c r="F54" s="134"/>
      <c r="G54" s="134"/>
      <c r="H54" s="117"/>
      <c r="I54" s="117"/>
      <c r="J54" s="117"/>
      <c r="K54" s="156"/>
      <c r="L54" s="171"/>
      <c r="M54" s="172"/>
      <c r="N54" s="172"/>
      <c r="O54" s="172"/>
      <c r="P54" s="117"/>
      <c r="Q54" s="117"/>
      <c r="R54" s="117"/>
      <c r="S54" s="117"/>
      <c r="T54" s="157"/>
      <c r="U54" s="158"/>
      <c r="V54" s="159"/>
      <c r="W54" s="171"/>
      <c r="X54" s="172"/>
      <c r="Y54" s="172"/>
      <c r="Z54" s="172"/>
      <c r="AA54" s="117"/>
      <c r="AB54" s="117"/>
      <c r="AC54" s="117"/>
      <c r="AD54" s="117"/>
      <c r="AE54" s="157"/>
      <c r="AF54" s="158"/>
      <c r="AG54" s="159"/>
      <c r="AH54" s="116"/>
      <c r="AI54" s="117"/>
      <c r="AJ54" s="118"/>
    </row>
    <row r="55" spans="1:36" ht="19.05" hidden="1" customHeight="1" x14ac:dyDescent="0.2">
      <c r="A55" s="119" t="s">
        <v>179</v>
      </c>
      <c r="B55" s="120"/>
      <c r="C55" s="160"/>
      <c r="D55" s="110"/>
      <c r="E55" s="132"/>
      <c r="F55" s="132"/>
      <c r="G55" s="132"/>
      <c r="H55" s="111"/>
      <c r="I55" s="111"/>
      <c r="J55" s="111"/>
      <c r="K55" s="150"/>
      <c r="L55" s="151"/>
      <c r="M55" s="152"/>
      <c r="N55" s="152"/>
      <c r="O55" s="152"/>
      <c r="P55" s="111"/>
      <c r="Q55" s="111"/>
      <c r="R55" s="111"/>
      <c r="S55" s="111"/>
      <c r="T55" s="135"/>
      <c r="U55" s="137"/>
      <c r="V55" s="138"/>
      <c r="W55" s="151"/>
      <c r="X55" s="152"/>
      <c r="Y55" s="152"/>
      <c r="Z55" s="152"/>
      <c r="AA55" s="111"/>
      <c r="AB55" s="111"/>
      <c r="AC55" s="111"/>
      <c r="AD55" s="111"/>
      <c r="AE55" s="135"/>
      <c r="AF55" s="137"/>
      <c r="AG55" s="138"/>
      <c r="AH55" s="110"/>
      <c r="AI55" s="111"/>
      <c r="AJ55" s="112"/>
    </row>
    <row r="56" spans="1:36" ht="19.05" hidden="1" customHeight="1" x14ac:dyDescent="0.2">
      <c r="A56" s="275" t="s">
        <v>185</v>
      </c>
      <c r="B56" s="276"/>
      <c r="C56" s="277"/>
      <c r="D56" s="116"/>
      <c r="E56" s="134"/>
      <c r="F56" s="134"/>
      <c r="G56" s="134"/>
      <c r="H56" s="117"/>
      <c r="I56" s="117"/>
      <c r="J56" s="117"/>
      <c r="K56" s="156"/>
      <c r="L56" s="171"/>
      <c r="M56" s="172"/>
      <c r="N56" s="172"/>
      <c r="O56" s="172"/>
      <c r="P56" s="117"/>
      <c r="Q56" s="117"/>
      <c r="R56" s="117"/>
      <c r="S56" s="117"/>
      <c r="T56" s="157"/>
      <c r="U56" s="158"/>
      <c r="V56" s="159"/>
      <c r="W56" s="171"/>
      <c r="X56" s="172"/>
      <c r="Y56" s="172"/>
      <c r="Z56" s="172"/>
      <c r="AA56" s="117"/>
      <c r="AB56" s="117"/>
      <c r="AC56" s="117"/>
      <c r="AD56" s="117"/>
      <c r="AE56" s="157"/>
      <c r="AF56" s="158"/>
      <c r="AG56" s="159"/>
      <c r="AH56" s="116"/>
      <c r="AI56" s="117"/>
      <c r="AJ56" s="118"/>
    </row>
    <row r="57" spans="1:36" ht="19.05" hidden="1" customHeight="1" x14ac:dyDescent="0.2">
      <c r="A57" s="119" t="s">
        <v>186</v>
      </c>
      <c r="B57" s="120"/>
      <c r="C57" s="160"/>
      <c r="D57" s="110"/>
      <c r="E57" s="132"/>
      <c r="F57" s="132"/>
      <c r="G57" s="132"/>
      <c r="H57" s="111"/>
      <c r="I57" s="111"/>
      <c r="J57" s="111"/>
      <c r="K57" s="150"/>
      <c r="L57" s="151"/>
      <c r="M57" s="152"/>
      <c r="N57" s="152"/>
      <c r="O57" s="152"/>
      <c r="P57" s="111"/>
      <c r="Q57" s="111"/>
      <c r="R57" s="111"/>
      <c r="S57" s="111"/>
      <c r="T57" s="135"/>
      <c r="U57" s="137"/>
      <c r="V57" s="138"/>
      <c r="W57" s="151"/>
      <c r="X57" s="152"/>
      <c r="Y57" s="152"/>
      <c r="Z57" s="152"/>
      <c r="AA57" s="111"/>
      <c r="AB57" s="111"/>
      <c r="AC57" s="111"/>
      <c r="AD57" s="111"/>
      <c r="AE57" s="135"/>
      <c r="AF57" s="137"/>
      <c r="AG57" s="138"/>
      <c r="AH57" s="110"/>
      <c r="AI57" s="111"/>
      <c r="AJ57" s="112"/>
    </row>
    <row r="58" spans="1:36" ht="19.05" hidden="1" customHeight="1" thickBot="1" x14ac:dyDescent="0.25">
      <c r="A58" s="371" t="s">
        <v>187</v>
      </c>
      <c r="B58" s="372"/>
      <c r="C58" s="373"/>
      <c r="D58" s="374"/>
      <c r="E58" s="375"/>
      <c r="F58" s="375"/>
      <c r="G58" s="375"/>
      <c r="H58" s="295"/>
      <c r="I58" s="295"/>
      <c r="J58" s="295"/>
      <c r="K58" s="376"/>
      <c r="L58" s="377"/>
      <c r="M58" s="378"/>
      <c r="N58" s="378"/>
      <c r="O58" s="378"/>
      <c r="P58" s="295"/>
      <c r="Q58" s="295"/>
      <c r="R58" s="295"/>
      <c r="S58" s="295"/>
      <c r="T58" s="379"/>
      <c r="U58" s="380"/>
      <c r="V58" s="381"/>
      <c r="W58" s="377"/>
      <c r="X58" s="378"/>
      <c r="Y58" s="378"/>
      <c r="Z58" s="378"/>
      <c r="AA58" s="295"/>
      <c r="AB58" s="295"/>
      <c r="AC58" s="295"/>
      <c r="AD58" s="295"/>
      <c r="AE58" s="379"/>
      <c r="AF58" s="380"/>
      <c r="AG58" s="381"/>
      <c r="AH58" s="374"/>
      <c r="AI58" s="295"/>
      <c r="AJ58" s="382"/>
    </row>
    <row r="59" spans="1:36" ht="19.05" customHeight="1" x14ac:dyDescent="0.2">
      <c r="A59" s="1"/>
      <c r="B59" s="1"/>
      <c r="C59" s="1"/>
      <c r="D59" s="1"/>
      <c r="E59" s="1"/>
      <c r="F59" s="1"/>
      <c r="G59" s="7"/>
      <c r="H59" s="1"/>
      <c r="I59" s="1"/>
      <c r="J59" s="1"/>
      <c r="K59" s="1"/>
      <c r="L59" s="1"/>
      <c r="M59" s="1"/>
      <c r="N59" s="1"/>
      <c r="O59" s="1"/>
      <c r="P59" s="1"/>
      <c r="Q59" s="1"/>
      <c r="R59" s="1"/>
      <c r="S59" s="1"/>
      <c r="T59" s="1"/>
      <c r="U59" s="1"/>
      <c r="V59" s="1"/>
      <c r="W59" s="1"/>
      <c r="X59" s="1"/>
      <c r="Y59" s="1"/>
      <c r="Z59" s="1"/>
      <c r="AH59" s="1"/>
      <c r="AI59" s="1"/>
      <c r="AJ59" s="1"/>
    </row>
    <row r="60" spans="1:36" ht="19.05" customHeight="1" thickBot="1" x14ac:dyDescent="0.25">
      <c r="A60" s="1" t="s">
        <v>198</v>
      </c>
      <c r="B60" s="1"/>
      <c r="C60" s="1"/>
      <c r="D60" s="1"/>
      <c r="E60" s="1"/>
      <c r="F60" s="1"/>
      <c r="G60" s="7"/>
      <c r="H60" s="1"/>
      <c r="I60" s="1"/>
      <c r="J60" s="1"/>
      <c r="K60" s="1"/>
      <c r="L60" s="1"/>
      <c r="M60" s="1"/>
      <c r="N60" s="1"/>
      <c r="O60" s="1"/>
      <c r="P60" s="1"/>
      <c r="Q60" s="1"/>
      <c r="R60" s="1"/>
      <c r="S60" s="1"/>
      <c r="T60" s="1"/>
      <c r="U60" s="1"/>
      <c r="V60" s="1"/>
      <c r="W60" s="1"/>
      <c r="X60" s="1"/>
      <c r="Y60" s="1"/>
      <c r="Z60" s="1"/>
      <c r="AH60" s="1"/>
      <c r="AI60" s="1"/>
      <c r="AJ60" s="1"/>
    </row>
    <row r="61" spans="1:36" ht="19.05" customHeight="1" x14ac:dyDescent="0.2">
      <c r="A61" s="354" t="s">
        <v>34</v>
      </c>
      <c r="B61" s="355"/>
      <c r="C61" s="355"/>
      <c r="D61" s="355"/>
      <c r="E61" s="355"/>
      <c r="F61" s="355"/>
      <c r="G61" s="333" t="s">
        <v>107</v>
      </c>
      <c r="H61" s="333"/>
      <c r="I61" s="334"/>
      <c r="J61" s="161" t="s">
        <v>199</v>
      </c>
      <c r="K61" s="131"/>
      <c r="L61" s="131"/>
      <c r="M61" s="131"/>
      <c r="N61" s="131"/>
      <c r="O61" s="131"/>
      <c r="P61" s="131"/>
      <c r="Q61" s="131"/>
      <c r="R61" s="162"/>
      <c r="S61" s="130" t="s">
        <v>200</v>
      </c>
      <c r="T61" s="131"/>
      <c r="U61" s="131"/>
      <c r="V61" s="131"/>
      <c r="W61" s="131"/>
      <c r="X61" s="131"/>
      <c r="Y61" s="131"/>
      <c r="Z61" s="131"/>
      <c r="AA61" s="164"/>
      <c r="AB61" s="358" t="s">
        <v>201</v>
      </c>
      <c r="AC61" s="359"/>
      <c r="AD61" s="359"/>
      <c r="AE61" s="359"/>
      <c r="AF61" s="359"/>
      <c r="AG61" s="359"/>
      <c r="AH61" s="359"/>
      <c r="AI61" s="359"/>
      <c r="AJ61" s="360"/>
    </row>
    <row r="62" spans="1:36" ht="19.05" customHeight="1" x14ac:dyDescent="0.2">
      <c r="A62" s="356"/>
      <c r="B62" s="357"/>
      <c r="C62" s="357"/>
      <c r="D62" s="357"/>
      <c r="E62" s="357"/>
      <c r="F62" s="357"/>
      <c r="G62" s="335"/>
      <c r="H62" s="335"/>
      <c r="I62" s="336"/>
      <c r="J62" s="337" t="s">
        <v>96</v>
      </c>
      <c r="K62" s="338"/>
      <c r="L62" s="338"/>
      <c r="M62" s="128" t="s">
        <v>97</v>
      </c>
      <c r="N62" s="165"/>
      <c r="O62" s="165"/>
      <c r="P62" s="128" t="s">
        <v>108</v>
      </c>
      <c r="Q62" s="165"/>
      <c r="R62" s="361"/>
      <c r="S62" s="337" t="s">
        <v>96</v>
      </c>
      <c r="T62" s="338"/>
      <c r="U62" s="338"/>
      <c r="V62" s="128" t="s">
        <v>97</v>
      </c>
      <c r="W62" s="165"/>
      <c r="X62" s="165"/>
      <c r="Y62" s="128" t="s">
        <v>108</v>
      </c>
      <c r="Z62" s="165"/>
      <c r="AA62" s="341"/>
      <c r="AB62" s="337" t="s">
        <v>96</v>
      </c>
      <c r="AC62" s="338"/>
      <c r="AD62" s="338"/>
      <c r="AE62" s="128" t="s">
        <v>97</v>
      </c>
      <c r="AF62" s="165"/>
      <c r="AG62" s="165"/>
      <c r="AH62" s="128" t="s">
        <v>108</v>
      </c>
      <c r="AI62" s="165"/>
      <c r="AJ62" s="361"/>
    </row>
    <row r="63" spans="1:36" ht="19.05" customHeight="1" x14ac:dyDescent="0.2">
      <c r="A63" s="356"/>
      <c r="B63" s="357"/>
      <c r="C63" s="357"/>
      <c r="D63" s="357"/>
      <c r="E63" s="357"/>
      <c r="F63" s="357"/>
      <c r="G63" s="335"/>
      <c r="H63" s="335"/>
      <c r="I63" s="336"/>
      <c r="J63" s="339"/>
      <c r="K63" s="338"/>
      <c r="L63" s="338"/>
      <c r="M63" s="165"/>
      <c r="N63" s="165"/>
      <c r="O63" s="165"/>
      <c r="P63" s="165"/>
      <c r="Q63" s="165"/>
      <c r="R63" s="361"/>
      <c r="S63" s="339"/>
      <c r="T63" s="338"/>
      <c r="U63" s="338"/>
      <c r="V63" s="165"/>
      <c r="W63" s="165"/>
      <c r="X63" s="165"/>
      <c r="Y63" s="165"/>
      <c r="Z63" s="165"/>
      <c r="AA63" s="341"/>
      <c r="AB63" s="339"/>
      <c r="AC63" s="338"/>
      <c r="AD63" s="338"/>
      <c r="AE63" s="165"/>
      <c r="AF63" s="165"/>
      <c r="AG63" s="165"/>
      <c r="AH63" s="165"/>
      <c r="AI63" s="165"/>
      <c r="AJ63" s="361"/>
    </row>
    <row r="64" spans="1:36" ht="19.05" customHeight="1" x14ac:dyDescent="0.2">
      <c r="A64" s="331" t="s">
        <v>35</v>
      </c>
      <c r="B64" s="332"/>
      <c r="C64" s="332"/>
      <c r="D64" s="332"/>
      <c r="E64" s="332"/>
      <c r="F64" s="332"/>
      <c r="G64" s="256">
        <v>13</v>
      </c>
      <c r="H64" s="257"/>
      <c r="I64" s="13" t="s">
        <v>43</v>
      </c>
      <c r="J64" s="280">
        <f>SUM(【記載例】個票①:【記載例】個票③!J51:K51)</f>
        <v>100</v>
      </c>
      <c r="K64" s="143"/>
      <c r="L64" s="38" t="s">
        <v>8</v>
      </c>
      <c r="M64" s="145">
        <f>SUM(【記載例】個票①:【記載例】個票③!M51:N51)</f>
        <v>0</v>
      </c>
      <c r="N64" s="143"/>
      <c r="O64" s="38" t="s">
        <v>8</v>
      </c>
      <c r="P64" s="125">
        <f>(J64+M64)*G64</f>
        <v>1300</v>
      </c>
      <c r="Q64" s="279"/>
      <c r="R64" s="39" t="s">
        <v>8</v>
      </c>
      <c r="S64" s="280">
        <f>SUM(【記載例】個票①:【記載例】個票③!S51:T51)</f>
        <v>120</v>
      </c>
      <c r="T64" s="143"/>
      <c r="U64" s="38" t="s">
        <v>8</v>
      </c>
      <c r="V64" s="145">
        <f>SUM(【記載例】個票①:【記載例】個票③!V51:W51)</f>
        <v>50</v>
      </c>
      <c r="W64" s="143"/>
      <c r="X64" s="38" t="s">
        <v>8</v>
      </c>
      <c r="Y64" s="125">
        <f t="shared" ref="Y64:Y74" si="0">(S64+V64)*G64</f>
        <v>2210</v>
      </c>
      <c r="Z64" s="279"/>
      <c r="AA64" s="40" t="s">
        <v>8</v>
      </c>
      <c r="AB64" s="278">
        <f t="shared" ref="AB64:AB75" si="1">S64-J64</f>
        <v>20</v>
      </c>
      <c r="AC64" s="279"/>
      <c r="AD64" s="38" t="s">
        <v>8</v>
      </c>
      <c r="AE64" s="125">
        <f t="shared" ref="AE64:AE75" si="2">V64-M64</f>
        <v>50</v>
      </c>
      <c r="AF64" s="279"/>
      <c r="AG64" s="38" t="s">
        <v>8</v>
      </c>
      <c r="AH64" s="125">
        <f t="shared" ref="AH64:AH75" si="3">(AB64+AE64)*G64</f>
        <v>910</v>
      </c>
      <c r="AI64" s="279"/>
      <c r="AJ64" s="39" t="s">
        <v>8</v>
      </c>
    </row>
    <row r="65" spans="1:66" ht="19.05" customHeight="1" x14ac:dyDescent="0.2">
      <c r="A65" s="331" t="s">
        <v>36</v>
      </c>
      <c r="B65" s="332"/>
      <c r="C65" s="332"/>
      <c r="D65" s="332"/>
      <c r="E65" s="332"/>
      <c r="F65" s="332"/>
      <c r="G65" s="256">
        <v>17</v>
      </c>
      <c r="H65" s="257"/>
      <c r="I65" s="13" t="s">
        <v>43</v>
      </c>
      <c r="J65" s="280">
        <f>SUM(【記載例】個票①:【記載例】個票③!J52:K52)</f>
        <v>150</v>
      </c>
      <c r="K65" s="143"/>
      <c r="L65" s="38" t="s">
        <v>8</v>
      </c>
      <c r="M65" s="145">
        <f>SUM(【記載例】個票①:【記載例】個票③!M52:N52)</f>
        <v>10</v>
      </c>
      <c r="N65" s="143"/>
      <c r="O65" s="38" t="s">
        <v>8</v>
      </c>
      <c r="P65" s="125">
        <f t="shared" ref="P65:P75" si="4">(J65+M65)*G65</f>
        <v>2720</v>
      </c>
      <c r="Q65" s="279"/>
      <c r="R65" s="39" t="s">
        <v>8</v>
      </c>
      <c r="S65" s="280">
        <f>SUM(【記載例】個票①:【記載例】個票③!S52:T52)</f>
        <v>210</v>
      </c>
      <c r="T65" s="143"/>
      <c r="U65" s="38" t="s">
        <v>8</v>
      </c>
      <c r="V65" s="145">
        <f>SUM(【記載例】個票①:【記載例】個票③!V52:W52)</f>
        <v>10</v>
      </c>
      <c r="W65" s="143"/>
      <c r="X65" s="38" t="s">
        <v>8</v>
      </c>
      <c r="Y65" s="125">
        <f>(S65+V65)*G65</f>
        <v>3740</v>
      </c>
      <c r="Z65" s="279"/>
      <c r="AA65" s="40" t="s">
        <v>8</v>
      </c>
      <c r="AB65" s="278">
        <f t="shared" si="1"/>
        <v>60</v>
      </c>
      <c r="AC65" s="279"/>
      <c r="AD65" s="38" t="s">
        <v>8</v>
      </c>
      <c r="AE65" s="125">
        <f t="shared" si="2"/>
        <v>0</v>
      </c>
      <c r="AF65" s="279"/>
      <c r="AG65" s="38" t="s">
        <v>8</v>
      </c>
      <c r="AH65" s="125">
        <f t="shared" si="3"/>
        <v>1020</v>
      </c>
      <c r="AI65" s="279"/>
      <c r="AJ65" s="39" t="s">
        <v>8</v>
      </c>
    </row>
    <row r="66" spans="1:66" ht="19.05" customHeight="1" x14ac:dyDescent="0.2">
      <c r="A66" s="331" t="s">
        <v>37</v>
      </c>
      <c r="B66" s="332"/>
      <c r="C66" s="332"/>
      <c r="D66" s="332"/>
      <c r="E66" s="332"/>
      <c r="F66" s="332"/>
      <c r="G66" s="256">
        <v>9</v>
      </c>
      <c r="H66" s="257"/>
      <c r="I66" s="13" t="s">
        <v>43</v>
      </c>
      <c r="J66" s="280">
        <f>SUM(【記載例】個票①:【記載例】個票③!J53:K53)</f>
        <v>0</v>
      </c>
      <c r="K66" s="143"/>
      <c r="L66" s="38" t="s">
        <v>8</v>
      </c>
      <c r="M66" s="145">
        <f>SUM(【記載例】個票①:【記載例】個票③!M53:N53)</f>
        <v>0</v>
      </c>
      <c r="N66" s="143"/>
      <c r="O66" s="38" t="s">
        <v>8</v>
      </c>
      <c r="P66" s="125">
        <f t="shared" si="4"/>
        <v>0</v>
      </c>
      <c r="Q66" s="279"/>
      <c r="R66" s="39" t="s">
        <v>8</v>
      </c>
      <c r="S66" s="280">
        <f>SUM(【記載例】個票①:【記載例】個票③!S53:T53)</f>
        <v>0</v>
      </c>
      <c r="T66" s="143"/>
      <c r="U66" s="38" t="s">
        <v>8</v>
      </c>
      <c r="V66" s="145">
        <f>SUM(【記載例】個票①:【記載例】個票③!V53:W53)</f>
        <v>0</v>
      </c>
      <c r="W66" s="143"/>
      <c r="X66" s="38" t="s">
        <v>8</v>
      </c>
      <c r="Y66" s="125">
        <f t="shared" si="0"/>
        <v>0</v>
      </c>
      <c r="Z66" s="279"/>
      <c r="AA66" s="40" t="s">
        <v>8</v>
      </c>
      <c r="AB66" s="278">
        <f t="shared" si="1"/>
        <v>0</v>
      </c>
      <c r="AC66" s="279"/>
      <c r="AD66" s="38" t="s">
        <v>8</v>
      </c>
      <c r="AE66" s="125">
        <f t="shared" si="2"/>
        <v>0</v>
      </c>
      <c r="AF66" s="279"/>
      <c r="AG66" s="38" t="s">
        <v>8</v>
      </c>
      <c r="AH66" s="125">
        <f t="shared" si="3"/>
        <v>0</v>
      </c>
      <c r="AI66" s="279"/>
      <c r="AJ66" s="39" t="s">
        <v>8</v>
      </c>
    </row>
    <row r="67" spans="1:66" ht="19.05" customHeight="1" x14ac:dyDescent="0.2">
      <c r="A67" s="331" t="s">
        <v>98</v>
      </c>
      <c r="B67" s="332"/>
      <c r="C67" s="332"/>
      <c r="D67" s="332"/>
      <c r="E67" s="332"/>
      <c r="F67" s="332"/>
      <c r="G67" s="256">
        <v>7</v>
      </c>
      <c r="H67" s="257"/>
      <c r="I67" s="13" t="s">
        <v>43</v>
      </c>
      <c r="J67" s="280">
        <f>SUM(【記載例】個票①:【記載例】個票③!J54:K54)</f>
        <v>0</v>
      </c>
      <c r="K67" s="143"/>
      <c r="L67" s="38" t="s">
        <v>8</v>
      </c>
      <c r="M67" s="145">
        <f>SUM(【記載例】個票①:【記載例】個票③!M54:N54)</f>
        <v>0</v>
      </c>
      <c r="N67" s="143"/>
      <c r="O67" s="38" t="s">
        <v>8</v>
      </c>
      <c r="P67" s="125">
        <f>(J67+M67)*G67</f>
        <v>0</v>
      </c>
      <c r="Q67" s="279"/>
      <c r="R67" s="39" t="s">
        <v>8</v>
      </c>
      <c r="S67" s="280">
        <f>SUM(【記載例】個票①:【記載例】個票③!S54:T54)</f>
        <v>0</v>
      </c>
      <c r="T67" s="143"/>
      <c r="U67" s="38" t="s">
        <v>8</v>
      </c>
      <c r="V67" s="145">
        <f>SUM(【記載例】個票①:【記載例】個票③!V54:W54)</f>
        <v>0</v>
      </c>
      <c r="W67" s="143"/>
      <c r="X67" s="38" t="s">
        <v>8</v>
      </c>
      <c r="Y67" s="125">
        <f t="shared" si="0"/>
        <v>0</v>
      </c>
      <c r="Z67" s="279"/>
      <c r="AA67" s="40" t="s">
        <v>8</v>
      </c>
      <c r="AB67" s="278">
        <f t="shared" si="1"/>
        <v>0</v>
      </c>
      <c r="AC67" s="279"/>
      <c r="AD67" s="38" t="s">
        <v>8</v>
      </c>
      <c r="AE67" s="125">
        <f t="shared" si="2"/>
        <v>0</v>
      </c>
      <c r="AF67" s="279"/>
      <c r="AG67" s="38" t="s">
        <v>8</v>
      </c>
      <c r="AH67" s="125">
        <f t="shared" si="3"/>
        <v>0</v>
      </c>
      <c r="AI67" s="279"/>
      <c r="AJ67" s="39" t="s">
        <v>8</v>
      </c>
    </row>
    <row r="68" spans="1:66" ht="19.05" customHeight="1" x14ac:dyDescent="0.2">
      <c r="A68" s="331" t="s">
        <v>38</v>
      </c>
      <c r="B68" s="332"/>
      <c r="C68" s="332"/>
      <c r="D68" s="332"/>
      <c r="E68" s="332"/>
      <c r="F68" s="332"/>
      <c r="G68" s="256">
        <v>12</v>
      </c>
      <c r="H68" s="257"/>
      <c r="I68" s="13" t="s">
        <v>43</v>
      </c>
      <c r="J68" s="280">
        <f>SUM(【記載例】個票①:【記載例】個票③!J55:K55)</f>
        <v>60</v>
      </c>
      <c r="K68" s="143"/>
      <c r="L68" s="38" t="s">
        <v>8</v>
      </c>
      <c r="M68" s="145">
        <f>SUM(【記載例】個票①:【記載例】個票③!M55:N55)</f>
        <v>0</v>
      </c>
      <c r="N68" s="143"/>
      <c r="O68" s="38" t="s">
        <v>8</v>
      </c>
      <c r="P68" s="125">
        <f t="shared" si="4"/>
        <v>720</v>
      </c>
      <c r="Q68" s="279"/>
      <c r="R68" s="39" t="s">
        <v>8</v>
      </c>
      <c r="S68" s="280">
        <f>SUM(【記載例】個票①:【記載例】個票③!S55:T55)</f>
        <v>70</v>
      </c>
      <c r="T68" s="143"/>
      <c r="U68" s="38" t="s">
        <v>8</v>
      </c>
      <c r="V68" s="145">
        <f>SUM(【記載例】個票①:【記載例】個票③!V55:W55)</f>
        <v>0</v>
      </c>
      <c r="W68" s="143"/>
      <c r="X68" s="38" t="s">
        <v>8</v>
      </c>
      <c r="Y68" s="125">
        <f t="shared" si="0"/>
        <v>840</v>
      </c>
      <c r="Z68" s="279"/>
      <c r="AA68" s="40" t="s">
        <v>8</v>
      </c>
      <c r="AB68" s="278">
        <f t="shared" si="1"/>
        <v>10</v>
      </c>
      <c r="AC68" s="279"/>
      <c r="AD68" s="38" t="s">
        <v>8</v>
      </c>
      <c r="AE68" s="125">
        <f t="shared" si="2"/>
        <v>0</v>
      </c>
      <c r="AF68" s="279"/>
      <c r="AG68" s="38" t="s">
        <v>8</v>
      </c>
      <c r="AH68" s="125">
        <f t="shared" si="3"/>
        <v>120</v>
      </c>
      <c r="AI68" s="279"/>
      <c r="AJ68" s="39" t="s">
        <v>8</v>
      </c>
    </row>
    <row r="69" spans="1:66" ht="19.05" customHeight="1" x14ac:dyDescent="0.2">
      <c r="A69" s="331" t="s">
        <v>39</v>
      </c>
      <c r="B69" s="332"/>
      <c r="C69" s="332"/>
      <c r="D69" s="332"/>
      <c r="E69" s="332"/>
      <c r="F69" s="332"/>
      <c r="G69" s="256">
        <v>15</v>
      </c>
      <c r="H69" s="257"/>
      <c r="I69" s="13" t="s">
        <v>43</v>
      </c>
      <c r="J69" s="280">
        <f>SUM(【記載例】個票①:【記載例】個票③!J56:K56)</f>
        <v>0</v>
      </c>
      <c r="K69" s="143"/>
      <c r="L69" s="38" t="s">
        <v>8</v>
      </c>
      <c r="M69" s="145">
        <f>SUM(【記載例】個票①:【記載例】個票③!M56:N56)</f>
        <v>0</v>
      </c>
      <c r="N69" s="143"/>
      <c r="O69" s="38" t="s">
        <v>8</v>
      </c>
      <c r="P69" s="125">
        <f t="shared" si="4"/>
        <v>0</v>
      </c>
      <c r="Q69" s="279"/>
      <c r="R69" s="39" t="s">
        <v>8</v>
      </c>
      <c r="S69" s="280">
        <f>SUM(【記載例】個票①:【記載例】個票③!S56:T56)</f>
        <v>0</v>
      </c>
      <c r="T69" s="143"/>
      <c r="U69" s="38" t="s">
        <v>8</v>
      </c>
      <c r="V69" s="145">
        <f>SUM(【記載例】個票①:【記載例】個票③!V56:W56)</f>
        <v>0</v>
      </c>
      <c r="W69" s="143"/>
      <c r="X69" s="38" t="s">
        <v>8</v>
      </c>
      <c r="Y69" s="125">
        <f t="shared" si="0"/>
        <v>0</v>
      </c>
      <c r="Z69" s="279"/>
      <c r="AA69" s="40" t="s">
        <v>8</v>
      </c>
      <c r="AB69" s="278">
        <f t="shared" si="1"/>
        <v>0</v>
      </c>
      <c r="AC69" s="279"/>
      <c r="AD69" s="38" t="s">
        <v>8</v>
      </c>
      <c r="AE69" s="125">
        <f t="shared" si="2"/>
        <v>0</v>
      </c>
      <c r="AF69" s="279"/>
      <c r="AG69" s="38" t="s">
        <v>8</v>
      </c>
      <c r="AH69" s="125">
        <f t="shared" si="3"/>
        <v>0</v>
      </c>
      <c r="AI69" s="279"/>
      <c r="AJ69" s="39" t="s">
        <v>8</v>
      </c>
    </row>
    <row r="70" spans="1:66" ht="19.05" customHeight="1" x14ac:dyDescent="0.2">
      <c r="A70" s="331" t="s">
        <v>40</v>
      </c>
      <c r="B70" s="332"/>
      <c r="C70" s="332"/>
      <c r="D70" s="332"/>
      <c r="E70" s="332"/>
      <c r="F70" s="332"/>
      <c r="G70" s="256">
        <v>11</v>
      </c>
      <c r="H70" s="257"/>
      <c r="I70" s="13" t="s">
        <v>43</v>
      </c>
      <c r="J70" s="280">
        <f>SUM(【記載例】個票①:【記載例】個票③!J57:K57)</f>
        <v>0</v>
      </c>
      <c r="K70" s="143"/>
      <c r="L70" s="38" t="s">
        <v>8</v>
      </c>
      <c r="M70" s="145">
        <f>SUM(【記載例】個票①:【記載例】個票③!M57:N57)</f>
        <v>0</v>
      </c>
      <c r="N70" s="143"/>
      <c r="O70" s="38" t="s">
        <v>8</v>
      </c>
      <c r="P70" s="125">
        <f t="shared" si="4"/>
        <v>0</v>
      </c>
      <c r="Q70" s="279"/>
      <c r="R70" s="39" t="s">
        <v>8</v>
      </c>
      <c r="S70" s="280">
        <f>SUM(【記載例】個票①:【記載例】個票③!S57:T57)</f>
        <v>0</v>
      </c>
      <c r="T70" s="143"/>
      <c r="U70" s="38" t="s">
        <v>8</v>
      </c>
      <c r="V70" s="145">
        <f>SUM(【記載例】個票①:【記載例】個票③!V57:W57)</f>
        <v>0</v>
      </c>
      <c r="W70" s="143"/>
      <c r="X70" s="38" t="s">
        <v>8</v>
      </c>
      <c r="Y70" s="125">
        <f t="shared" si="0"/>
        <v>0</v>
      </c>
      <c r="Z70" s="279"/>
      <c r="AA70" s="40" t="s">
        <v>8</v>
      </c>
      <c r="AB70" s="278">
        <f t="shared" si="1"/>
        <v>0</v>
      </c>
      <c r="AC70" s="279"/>
      <c r="AD70" s="38" t="s">
        <v>8</v>
      </c>
      <c r="AE70" s="125">
        <f t="shared" si="2"/>
        <v>0</v>
      </c>
      <c r="AF70" s="279"/>
      <c r="AG70" s="38" t="s">
        <v>8</v>
      </c>
      <c r="AH70" s="125">
        <f t="shared" si="3"/>
        <v>0</v>
      </c>
      <c r="AI70" s="279"/>
      <c r="AJ70" s="39" t="s">
        <v>8</v>
      </c>
    </row>
    <row r="71" spans="1:66" ht="19.05" customHeight="1" x14ac:dyDescent="0.2">
      <c r="A71" s="331" t="s">
        <v>41</v>
      </c>
      <c r="B71" s="332"/>
      <c r="C71" s="332"/>
      <c r="D71" s="332"/>
      <c r="E71" s="332"/>
      <c r="F71" s="332"/>
      <c r="G71" s="256">
        <v>11</v>
      </c>
      <c r="H71" s="257"/>
      <c r="I71" s="13" t="s">
        <v>43</v>
      </c>
      <c r="J71" s="280">
        <f>SUM(【記載例】個票①:【記載例】個票③!J58:K58)</f>
        <v>0</v>
      </c>
      <c r="K71" s="143"/>
      <c r="L71" s="38" t="s">
        <v>8</v>
      </c>
      <c r="M71" s="145">
        <f>SUM(【記載例】個票①:【記載例】個票③!M58:N58)</f>
        <v>0</v>
      </c>
      <c r="N71" s="143"/>
      <c r="O71" s="38" t="s">
        <v>8</v>
      </c>
      <c r="P71" s="125">
        <f t="shared" si="4"/>
        <v>0</v>
      </c>
      <c r="Q71" s="279"/>
      <c r="R71" s="39" t="s">
        <v>8</v>
      </c>
      <c r="S71" s="280">
        <f>SUM(【記載例】個票①:【記載例】個票③!S58:T58)</f>
        <v>0</v>
      </c>
      <c r="T71" s="143"/>
      <c r="U71" s="38" t="s">
        <v>8</v>
      </c>
      <c r="V71" s="145">
        <f>SUM(【記載例】個票①:【記載例】個票③!V58:W58)</f>
        <v>0</v>
      </c>
      <c r="W71" s="143"/>
      <c r="X71" s="38" t="s">
        <v>8</v>
      </c>
      <c r="Y71" s="125">
        <f t="shared" si="0"/>
        <v>0</v>
      </c>
      <c r="Z71" s="279"/>
      <c r="AA71" s="40" t="s">
        <v>8</v>
      </c>
      <c r="AB71" s="278">
        <f t="shared" si="1"/>
        <v>0</v>
      </c>
      <c r="AC71" s="279"/>
      <c r="AD71" s="38" t="s">
        <v>8</v>
      </c>
      <c r="AE71" s="125">
        <f t="shared" si="2"/>
        <v>0</v>
      </c>
      <c r="AF71" s="279"/>
      <c r="AG71" s="38" t="s">
        <v>8</v>
      </c>
      <c r="AH71" s="125">
        <f t="shared" si="3"/>
        <v>0</v>
      </c>
      <c r="AI71" s="279"/>
      <c r="AJ71" s="39" t="s">
        <v>8</v>
      </c>
    </row>
    <row r="72" spans="1:66" ht="19.05" customHeight="1" x14ac:dyDescent="0.2">
      <c r="A72" s="331" t="s">
        <v>42</v>
      </c>
      <c r="B72" s="332"/>
      <c r="C72" s="332"/>
      <c r="D72" s="332"/>
      <c r="E72" s="332"/>
      <c r="F72" s="332"/>
      <c r="G72" s="256">
        <v>10</v>
      </c>
      <c r="H72" s="257"/>
      <c r="I72" s="13" t="s">
        <v>43</v>
      </c>
      <c r="J72" s="280">
        <f>SUM(【記載例】個票①:【記載例】個票③!J59:K59)</f>
        <v>0</v>
      </c>
      <c r="K72" s="143"/>
      <c r="L72" s="38" t="s">
        <v>8</v>
      </c>
      <c r="M72" s="145">
        <f>SUM(【記載例】個票①:【記載例】個票③!M59:N59)</f>
        <v>0</v>
      </c>
      <c r="N72" s="143"/>
      <c r="O72" s="38" t="s">
        <v>8</v>
      </c>
      <c r="P72" s="125">
        <f t="shared" si="4"/>
        <v>0</v>
      </c>
      <c r="Q72" s="279"/>
      <c r="R72" s="39" t="s">
        <v>8</v>
      </c>
      <c r="S72" s="280">
        <f>SUM(【記載例】個票①:【記載例】個票③!S59:T59)</f>
        <v>0</v>
      </c>
      <c r="T72" s="143"/>
      <c r="U72" s="38" t="s">
        <v>8</v>
      </c>
      <c r="V72" s="145">
        <f>SUM(【記載例】個票①:【記載例】個票③!V59:W59)</f>
        <v>0</v>
      </c>
      <c r="W72" s="143"/>
      <c r="X72" s="38" t="s">
        <v>8</v>
      </c>
      <c r="Y72" s="125">
        <f t="shared" si="0"/>
        <v>0</v>
      </c>
      <c r="Z72" s="279"/>
      <c r="AA72" s="40" t="s">
        <v>8</v>
      </c>
      <c r="AB72" s="278">
        <f t="shared" si="1"/>
        <v>0</v>
      </c>
      <c r="AC72" s="279"/>
      <c r="AD72" s="38" t="s">
        <v>8</v>
      </c>
      <c r="AE72" s="125">
        <f t="shared" si="2"/>
        <v>0</v>
      </c>
      <c r="AF72" s="279"/>
      <c r="AG72" s="38" t="s">
        <v>8</v>
      </c>
      <c r="AH72" s="125">
        <f t="shared" si="3"/>
        <v>0</v>
      </c>
      <c r="AI72" s="279"/>
      <c r="AJ72" s="39" t="s">
        <v>8</v>
      </c>
    </row>
    <row r="73" spans="1:66" ht="19.05" customHeight="1" x14ac:dyDescent="0.2">
      <c r="A73" s="346" t="s">
        <v>105</v>
      </c>
      <c r="B73" s="347"/>
      <c r="C73" s="347"/>
      <c r="D73" s="347"/>
      <c r="E73" s="347"/>
      <c r="F73" s="347"/>
      <c r="G73" s="281">
        <v>7</v>
      </c>
      <c r="H73" s="282"/>
      <c r="I73" s="75" t="s">
        <v>43</v>
      </c>
      <c r="J73" s="350">
        <v>5</v>
      </c>
      <c r="K73" s="351"/>
      <c r="L73" s="76" t="s">
        <v>8</v>
      </c>
      <c r="M73" s="362"/>
      <c r="N73" s="351"/>
      <c r="O73" s="76" t="s">
        <v>8</v>
      </c>
      <c r="P73" s="283">
        <f t="shared" si="4"/>
        <v>35</v>
      </c>
      <c r="Q73" s="284"/>
      <c r="R73" s="77" t="s">
        <v>8</v>
      </c>
      <c r="S73" s="364">
        <v>5</v>
      </c>
      <c r="T73" s="365"/>
      <c r="U73" s="38" t="s">
        <v>8</v>
      </c>
      <c r="V73" s="366"/>
      <c r="W73" s="366"/>
      <c r="X73" s="38" t="s">
        <v>8</v>
      </c>
      <c r="Y73" s="125">
        <f t="shared" si="0"/>
        <v>35</v>
      </c>
      <c r="Z73" s="279"/>
      <c r="AA73" s="40" t="s">
        <v>8</v>
      </c>
      <c r="AB73" s="278">
        <f t="shared" si="1"/>
        <v>0</v>
      </c>
      <c r="AC73" s="279"/>
      <c r="AD73" s="38" t="s">
        <v>8</v>
      </c>
      <c r="AE73" s="125">
        <f t="shared" si="2"/>
        <v>0</v>
      </c>
      <c r="AF73" s="279"/>
      <c r="AG73" s="38" t="s">
        <v>8</v>
      </c>
      <c r="AH73" s="125">
        <f t="shared" si="3"/>
        <v>0</v>
      </c>
      <c r="AI73" s="279"/>
      <c r="AJ73" s="39" t="s">
        <v>8</v>
      </c>
    </row>
    <row r="74" spans="1:66" ht="19.05" customHeight="1" x14ac:dyDescent="0.2">
      <c r="A74" s="348" t="s">
        <v>157</v>
      </c>
      <c r="B74" s="349"/>
      <c r="C74" s="349"/>
      <c r="D74" s="349"/>
      <c r="E74" s="349"/>
      <c r="F74" s="349"/>
      <c r="G74" s="281">
        <v>6</v>
      </c>
      <c r="H74" s="282"/>
      <c r="I74" s="75" t="s">
        <v>43</v>
      </c>
      <c r="J74" s="350">
        <v>10</v>
      </c>
      <c r="K74" s="351"/>
      <c r="L74" s="76" t="s">
        <v>8</v>
      </c>
      <c r="M74" s="362"/>
      <c r="N74" s="351"/>
      <c r="O74" s="76" t="s">
        <v>8</v>
      </c>
      <c r="P74" s="283">
        <f t="shared" si="4"/>
        <v>60</v>
      </c>
      <c r="Q74" s="284"/>
      <c r="R74" s="77" t="s">
        <v>8</v>
      </c>
      <c r="S74" s="364">
        <v>10</v>
      </c>
      <c r="T74" s="365"/>
      <c r="U74" s="38" t="s">
        <v>8</v>
      </c>
      <c r="V74" s="353"/>
      <c r="W74" s="366"/>
      <c r="X74" s="38" t="s">
        <v>8</v>
      </c>
      <c r="Y74" s="125">
        <f t="shared" si="0"/>
        <v>60</v>
      </c>
      <c r="Z74" s="279"/>
      <c r="AA74" s="40" t="s">
        <v>8</v>
      </c>
      <c r="AB74" s="278">
        <f t="shared" si="1"/>
        <v>0</v>
      </c>
      <c r="AC74" s="279"/>
      <c r="AD74" s="38" t="s">
        <v>8</v>
      </c>
      <c r="AE74" s="125">
        <f t="shared" si="2"/>
        <v>0</v>
      </c>
      <c r="AF74" s="279"/>
      <c r="AG74" s="38" t="s">
        <v>8</v>
      </c>
      <c r="AH74" s="125">
        <f t="shared" si="3"/>
        <v>0</v>
      </c>
      <c r="AI74" s="279"/>
      <c r="AJ74" s="39" t="s">
        <v>8</v>
      </c>
    </row>
    <row r="75" spans="1:66" ht="19.05" customHeight="1" x14ac:dyDescent="0.2">
      <c r="A75" s="342" t="s">
        <v>84</v>
      </c>
      <c r="B75" s="343"/>
      <c r="C75" s="343"/>
      <c r="D75" s="343"/>
      <c r="E75" s="343"/>
      <c r="F75" s="343"/>
      <c r="G75" s="344"/>
      <c r="H75" s="345"/>
      <c r="I75" s="13" t="s">
        <v>43</v>
      </c>
      <c r="J75" s="352"/>
      <c r="K75" s="353"/>
      <c r="L75" s="38" t="s">
        <v>8</v>
      </c>
      <c r="M75" s="363"/>
      <c r="N75" s="353"/>
      <c r="O75" s="38" t="s">
        <v>8</v>
      </c>
      <c r="P75" s="125">
        <f t="shared" si="4"/>
        <v>0</v>
      </c>
      <c r="Q75" s="279"/>
      <c r="R75" s="39" t="s">
        <v>8</v>
      </c>
      <c r="S75" s="367"/>
      <c r="T75" s="366"/>
      <c r="U75" s="38" t="s">
        <v>8</v>
      </c>
      <c r="V75" s="353"/>
      <c r="W75" s="366"/>
      <c r="X75" s="38" t="s">
        <v>8</v>
      </c>
      <c r="Y75" s="125">
        <f>(S75+V75)*G75</f>
        <v>0</v>
      </c>
      <c r="Z75" s="279"/>
      <c r="AA75" s="40" t="s">
        <v>8</v>
      </c>
      <c r="AB75" s="278">
        <f t="shared" si="1"/>
        <v>0</v>
      </c>
      <c r="AC75" s="279"/>
      <c r="AD75" s="38" t="s">
        <v>8</v>
      </c>
      <c r="AE75" s="125">
        <f t="shared" si="2"/>
        <v>0</v>
      </c>
      <c r="AF75" s="279"/>
      <c r="AG75" s="38" t="s">
        <v>8</v>
      </c>
      <c r="AH75" s="125">
        <f t="shared" si="3"/>
        <v>0</v>
      </c>
      <c r="AI75" s="279"/>
      <c r="AJ75" s="39" t="s">
        <v>8</v>
      </c>
    </row>
    <row r="76" spans="1:66" ht="19.05" customHeight="1" x14ac:dyDescent="0.2">
      <c r="A76" s="385" t="s">
        <v>7</v>
      </c>
      <c r="B76" s="386"/>
      <c r="C76" s="386"/>
      <c r="D76" s="386"/>
      <c r="E76" s="386"/>
      <c r="F76" s="386"/>
      <c r="G76" s="386"/>
      <c r="H76" s="386"/>
      <c r="I76" s="387"/>
      <c r="J76" s="278">
        <f>SUM(J64:K75)</f>
        <v>325</v>
      </c>
      <c r="K76" s="279"/>
      <c r="L76" s="38" t="s">
        <v>8</v>
      </c>
      <c r="M76" s="125">
        <f>SUM(M64:N75)</f>
        <v>10</v>
      </c>
      <c r="N76" s="279"/>
      <c r="O76" s="38" t="s">
        <v>8</v>
      </c>
      <c r="P76" s="125">
        <f>SUM(P64:Q75)</f>
        <v>4835</v>
      </c>
      <c r="Q76" s="279"/>
      <c r="R76" s="39" t="s">
        <v>8</v>
      </c>
      <c r="S76" s="139">
        <f>SUM(S64:T75)</f>
        <v>415</v>
      </c>
      <c r="T76" s="279"/>
      <c r="U76" s="38" t="s">
        <v>8</v>
      </c>
      <c r="V76" s="125">
        <f>SUM(V64:W75)</f>
        <v>60</v>
      </c>
      <c r="W76" s="279"/>
      <c r="X76" s="38" t="s">
        <v>8</v>
      </c>
      <c r="Y76" s="125">
        <f>SUM(Y64:Z75)</f>
        <v>6885</v>
      </c>
      <c r="Z76" s="279"/>
      <c r="AA76" s="40" t="s">
        <v>8</v>
      </c>
      <c r="AB76" s="278">
        <f>SUM(AB64:AC75)</f>
        <v>90</v>
      </c>
      <c r="AC76" s="279"/>
      <c r="AD76" s="38" t="s">
        <v>8</v>
      </c>
      <c r="AE76" s="125">
        <f>SUM(AE64:AF75)</f>
        <v>50</v>
      </c>
      <c r="AF76" s="279"/>
      <c r="AG76" s="38" t="s">
        <v>8</v>
      </c>
      <c r="AH76" s="125">
        <f>SUM(AH64:AI75)</f>
        <v>2050</v>
      </c>
      <c r="AI76" s="279"/>
      <c r="AJ76" s="39" t="s">
        <v>8</v>
      </c>
    </row>
    <row r="77" spans="1:66" ht="19.05" customHeight="1" thickBot="1" x14ac:dyDescent="0.25">
      <c r="A77" s="388"/>
      <c r="B77" s="243"/>
      <c r="C77" s="243"/>
      <c r="D77" s="243"/>
      <c r="E77" s="243"/>
      <c r="F77" s="243"/>
      <c r="G77" s="243"/>
      <c r="H77" s="243"/>
      <c r="I77" s="329"/>
      <c r="J77" s="238">
        <f>J76/100</f>
        <v>3.25</v>
      </c>
      <c r="K77" s="239"/>
      <c r="L77" s="41" t="s">
        <v>46</v>
      </c>
      <c r="M77" s="239">
        <f>M76/100</f>
        <v>0.1</v>
      </c>
      <c r="N77" s="239"/>
      <c r="O77" s="41" t="s">
        <v>46</v>
      </c>
      <c r="P77" s="239">
        <f>P76/100</f>
        <v>48.35</v>
      </c>
      <c r="Q77" s="239"/>
      <c r="R77" s="42" t="s">
        <v>46</v>
      </c>
      <c r="S77" s="238">
        <f>S76/100</f>
        <v>4.1500000000000004</v>
      </c>
      <c r="T77" s="239"/>
      <c r="U77" s="41" t="s">
        <v>46</v>
      </c>
      <c r="V77" s="239">
        <f>V76/100</f>
        <v>0.6</v>
      </c>
      <c r="W77" s="239"/>
      <c r="X77" s="41" t="s">
        <v>46</v>
      </c>
      <c r="Y77" s="239">
        <f>Y76/100</f>
        <v>68.849999999999994</v>
      </c>
      <c r="Z77" s="239"/>
      <c r="AA77" s="42" t="s">
        <v>46</v>
      </c>
      <c r="AB77" s="238">
        <f>AB76/100</f>
        <v>0.9</v>
      </c>
      <c r="AC77" s="239"/>
      <c r="AD77" s="41" t="s">
        <v>46</v>
      </c>
      <c r="AE77" s="239">
        <f>AE76/100</f>
        <v>0.5</v>
      </c>
      <c r="AF77" s="239"/>
      <c r="AG77" s="41" t="s">
        <v>46</v>
      </c>
      <c r="AH77" s="239">
        <f>AH76/100</f>
        <v>20.5</v>
      </c>
      <c r="AI77" s="239"/>
      <c r="AJ77" s="42" t="s">
        <v>81</v>
      </c>
      <c r="AU77" s="340"/>
      <c r="AV77" s="340"/>
      <c r="AW77" s="340"/>
      <c r="AX77" s="14"/>
      <c r="BG77" s="340"/>
      <c r="BH77" s="340"/>
      <c r="BI77" s="340"/>
      <c r="BJ77" s="14"/>
      <c r="BK77" s="340"/>
      <c r="BL77" s="340"/>
      <c r="BM77" s="340"/>
      <c r="BN77" s="14"/>
    </row>
    <row r="78" spans="1:66" ht="19.05" customHeight="1" thickBot="1" x14ac:dyDescent="0.25">
      <c r="A78" s="389"/>
      <c r="B78" s="390"/>
      <c r="C78" s="390"/>
      <c r="D78" s="390"/>
      <c r="E78" s="390"/>
      <c r="F78" s="390"/>
      <c r="G78" s="390"/>
      <c r="H78" s="390"/>
      <c r="I78" s="391"/>
      <c r="J78" s="237">
        <f>J77+M77</f>
        <v>3.35</v>
      </c>
      <c r="K78" s="237"/>
      <c r="L78" s="237"/>
      <c r="M78" s="237"/>
      <c r="N78" s="237"/>
      <c r="O78" s="41" t="s">
        <v>46</v>
      </c>
      <c r="P78" s="12"/>
      <c r="Q78" s="12"/>
      <c r="R78" s="12"/>
      <c r="S78" s="236">
        <f>S77+V77</f>
        <v>4.75</v>
      </c>
      <c r="T78" s="237"/>
      <c r="U78" s="237"/>
      <c r="V78" s="237"/>
      <c r="W78" s="237"/>
      <c r="X78" s="43" t="s">
        <v>46</v>
      </c>
      <c r="Y78" s="12"/>
      <c r="Z78" s="12"/>
      <c r="AA78" s="12"/>
      <c r="AB78" s="236">
        <f>AB77+AE77</f>
        <v>1.4</v>
      </c>
      <c r="AC78" s="237"/>
      <c r="AD78" s="237"/>
      <c r="AE78" s="237"/>
      <c r="AF78" s="237"/>
      <c r="AG78" s="43" t="s">
        <v>46</v>
      </c>
      <c r="AH78" s="15"/>
      <c r="AI78" s="15"/>
      <c r="AJ78" s="15"/>
      <c r="AU78" s="16"/>
      <c r="AV78" s="16"/>
      <c r="AW78" s="16"/>
      <c r="AX78" s="14"/>
      <c r="BG78" s="16"/>
      <c r="BH78" s="16"/>
      <c r="BI78" s="16"/>
      <c r="BJ78" s="14"/>
      <c r="BK78" s="16"/>
      <c r="BL78" s="16"/>
      <c r="BM78" s="16"/>
      <c r="BN78" s="14"/>
    </row>
    <row r="79" spans="1:66" ht="19.05" customHeight="1" x14ac:dyDescent="0.2">
      <c r="A79" s="2" t="s">
        <v>111</v>
      </c>
      <c r="N79" s="16"/>
      <c r="O79" s="16"/>
      <c r="P79" s="16"/>
      <c r="Q79" s="14"/>
      <c r="Z79" s="16"/>
      <c r="AA79" s="16"/>
      <c r="AB79" s="16"/>
      <c r="AC79" s="14"/>
      <c r="AD79" s="16"/>
      <c r="AE79" s="16"/>
      <c r="AF79" s="16"/>
      <c r="AG79" s="14"/>
    </row>
    <row r="80" spans="1:66" ht="19.05" customHeight="1" x14ac:dyDescent="0.2">
      <c r="A80" s="2" t="s">
        <v>109</v>
      </c>
      <c r="N80" s="16"/>
      <c r="O80" s="16"/>
      <c r="P80" s="16"/>
      <c r="Q80" s="14"/>
      <c r="Z80" s="16"/>
      <c r="AA80" s="16"/>
      <c r="AB80" s="16"/>
      <c r="AC80" s="14"/>
      <c r="AD80" s="16"/>
      <c r="AE80" s="16"/>
      <c r="AF80" s="16"/>
      <c r="AG80" s="14"/>
    </row>
    <row r="81" spans="1:36" ht="19.05" customHeight="1" x14ac:dyDescent="0.2">
      <c r="N81" s="16"/>
      <c r="O81" s="16"/>
      <c r="P81" s="16"/>
      <c r="Q81" s="14"/>
      <c r="Z81" s="16"/>
      <c r="AA81" s="16"/>
      <c r="AB81" s="16"/>
      <c r="AC81" s="14"/>
      <c r="AD81" s="16"/>
      <c r="AE81" s="16"/>
      <c r="AF81" s="16"/>
      <c r="AG81" s="14"/>
    </row>
    <row r="82" spans="1:36" ht="19.05" customHeight="1" thickBot="1" x14ac:dyDescent="0.25">
      <c r="A82" s="1" t="s">
        <v>11</v>
      </c>
      <c r="B82" s="1"/>
      <c r="C82" s="1"/>
      <c r="D82" s="1"/>
      <c r="E82" s="1"/>
      <c r="F82" s="1"/>
      <c r="G82" s="7"/>
      <c r="H82" s="1"/>
      <c r="I82" s="1"/>
      <c r="J82" s="1"/>
      <c r="K82" s="1"/>
      <c r="L82" s="1"/>
      <c r="M82" s="1"/>
      <c r="N82" s="1"/>
      <c r="O82" s="1"/>
      <c r="P82" s="1"/>
      <c r="Q82" s="1"/>
      <c r="R82" s="1"/>
      <c r="S82" s="1"/>
      <c r="T82" s="1"/>
      <c r="U82" s="1"/>
      <c r="V82" s="1"/>
      <c r="W82" s="1"/>
      <c r="X82" s="1"/>
      <c r="Y82" s="1"/>
      <c r="Z82" s="1"/>
      <c r="AA82" s="1"/>
    </row>
    <row r="83" spans="1:36" ht="19.05" customHeight="1" x14ac:dyDescent="0.2">
      <c r="A83" s="262" t="s">
        <v>29</v>
      </c>
      <c r="B83" s="263"/>
      <c r="C83" s="263"/>
      <c r="D83" s="263"/>
      <c r="E83" s="263"/>
      <c r="F83" s="263"/>
      <c r="G83" s="263"/>
      <c r="H83" s="263"/>
      <c r="I83" s="263"/>
      <c r="J83" s="263"/>
      <c r="K83" s="264"/>
      <c r="L83" s="164" t="s">
        <v>202</v>
      </c>
      <c r="M83" s="268"/>
      <c r="N83" s="268"/>
      <c r="O83" s="268"/>
      <c r="P83" s="268"/>
      <c r="Q83" s="268"/>
      <c r="R83" s="130"/>
      <c r="S83" s="164" t="s">
        <v>203</v>
      </c>
      <c r="T83" s="268"/>
      <c r="U83" s="268"/>
      <c r="V83" s="268"/>
      <c r="W83" s="268"/>
      <c r="X83" s="268"/>
      <c r="Y83" s="269"/>
      <c r="Z83" s="1"/>
      <c r="AA83" s="1"/>
    </row>
    <row r="84" spans="1:36" ht="19.05" customHeight="1" thickBot="1" x14ac:dyDescent="0.25">
      <c r="A84" s="265"/>
      <c r="B84" s="266"/>
      <c r="C84" s="266"/>
      <c r="D84" s="266"/>
      <c r="E84" s="266"/>
      <c r="F84" s="266"/>
      <c r="G84" s="266"/>
      <c r="H84" s="266"/>
      <c r="I84" s="266"/>
      <c r="J84" s="266"/>
      <c r="K84" s="267"/>
      <c r="L84" s="270">
        <f>SUM(【記載例】個票①:【記載例】個票③!L71:P71)</f>
        <v>15000</v>
      </c>
      <c r="M84" s="271"/>
      <c r="N84" s="271"/>
      <c r="O84" s="271"/>
      <c r="P84" s="271"/>
      <c r="Q84" s="260" t="s">
        <v>26</v>
      </c>
      <c r="R84" s="113"/>
      <c r="S84" s="270">
        <f>SUM(【記載例】個票①:【記載例】個票③!S71:W71)</f>
        <v>16500</v>
      </c>
      <c r="T84" s="271"/>
      <c r="U84" s="271"/>
      <c r="V84" s="271"/>
      <c r="W84" s="271"/>
      <c r="X84" s="260" t="s">
        <v>26</v>
      </c>
      <c r="Y84" s="261"/>
      <c r="Z84" s="17"/>
      <c r="AA84" s="17"/>
    </row>
    <row r="85" spans="1:36" ht="19.05" customHeight="1" x14ac:dyDescent="0.15">
      <c r="A85" s="18"/>
      <c r="D85" s="12"/>
      <c r="E85" s="12"/>
      <c r="F85" s="12"/>
      <c r="G85" s="12"/>
      <c r="H85" s="12"/>
      <c r="I85" s="12"/>
      <c r="T85" s="19"/>
      <c r="U85" s="19"/>
      <c r="V85" s="20"/>
      <c r="W85" s="19"/>
      <c r="X85" s="19"/>
      <c r="Y85" s="20"/>
      <c r="Z85" s="19"/>
      <c r="AA85" s="19"/>
    </row>
    <row r="86" spans="1:36" ht="19.05" customHeight="1" thickBot="1" x14ac:dyDescent="0.25">
      <c r="A86" s="1" t="s">
        <v>90</v>
      </c>
      <c r="B86" s="1"/>
      <c r="C86" s="1"/>
      <c r="D86" s="1"/>
      <c r="E86" s="1"/>
      <c r="F86" s="1"/>
      <c r="G86" s="7"/>
      <c r="H86" s="1"/>
      <c r="I86" s="1"/>
      <c r="J86" s="1"/>
      <c r="K86" s="1"/>
      <c r="L86" s="1"/>
      <c r="M86" s="1"/>
      <c r="N86" s="1"/>
      <c r="O86" s="1"/>
      <c r="P86" s="1"/>
      <c r="Q86" s="1"/>
      <c r="R86" s="1"/>
      <c r="S86" s="1"/>
      <c r="T86" s="1"/>
      <c r="U86" s="1"/>
      <c r="V86" s="1"/>
      <c r="W86" s="1"/>
      <c r="X86" s="1"/>
      <c r="Y86" s="1"/>
      <c r="Z86" s="1"/>
      <c r="AA86" s="1"/>
    </row>
    <row r="87" spans="1:36" ht="19.05" customHeight="1" x14ac:dyDescent="0.2">
      <c r="A87" s="262"/>
      <c r="B87" s="263"/>
      <c r="C87" s="264"/>
      <c r="D87" s="307" t="s">
        <v>14</v>
      </c>
      <c r="E87" s="308"/>
      <c r="F87" s="308"/>
      <c r="G87" s="309"/>
      <c r="H87" s="316" t="s">
        <v>17</v>
      </c>
      <c r="I87" s="317"/>
      <c r="J87" s="317"/>
      <c r="K87" s="318"/>
      <c r="L87" s="316" t="s">
        <v>16</v>
      </c>
      <c r="M87" s="317"/>
      <c r="N87" s="317"/>
      <c r="O87" s="318"/>
      <c r="P87" s="307" t="s">
        <v>79</v>
      </c>
      <c r="Q87" s="308"/>
      <c r="R87" s="308"/>
      <c r="S87" s="309"/>
      <c r="T87" s="307" t="s">
        <v>15</v>
      </c>
      <c r="U87" s="308"/>
      <c r="V87" s="308"/>
      <c r="W87" s="309"/>
      <c r="X87" s="316" t="s">
        <v>83</v>
      </c>
      <c r="Y87" s="308"/>
      <c r="Z87" s="308"/>
      <c r="AA87" s="328"/>
      <c r="AE87" s="21"/>
      <c r="AF87" s="21"/>
      <c r="AG87" s="21"/>
      <c r="AH87" s="21"/>
      <c r="AI87" s="21"/>
      <c r="AJ87" s="21"/>
    </row>
    <row r="88" spans="1:36" ht="19.05" customHeight="1" x14ac:dyDescent="0.2">
      <c r="A88" s="310"/>
      <c r="B88" s="311"/>
      <c r="C88" s="312"/>
      <c r="D88" s="242"/>
      <c r="E88" s="243"/>
      <c r="F88" s="243"/>
      <c r="G88" s="244"/>
      <c r="H88" s="319"/>
      <c r="I88" s="320"/>
      <c r="J88" s="320"/>
      <c r="K88" s="321"/>
      <c r="L88" s="319"/>
      <c r="M88" s="320"/>
      <c r="N88" s="320"/>
      <c r="O88" s="321"/>
      <c r="P88" s="242" t="s">
        <v>78</v>
      </c>
      <c r="Q88" s="243"/>
      <c r="R88" s="243"/>
      <c r="S88" s="244"/>
      <c r="T88" s="242" t="s">
        <v>78</v>
      </c>
      <c r="U88" s="243"/>
      <c r="V88" s="243"/>
      <c r="W88" s="244"/>
      <c r="X88" s="242"/>
      <c r="Y88" s="243"/>
      <c r="Z88" s="243"/>
      <c r="AA88" s="329"/>
      <c r="AE88" s="21"/>
      <c r="AF88" s="21"/>
      <c r="AG88" s="21"/>
      <c r="AH88" s="21"/>
      <c r="AI88" s="21"/>
      <c r="AJ88" s="21"/>
    </row>
    <row r="89" spans="1:36" ht="19.05" customHeight="1" x14ac:dyDescent="0.2">
      <c r="A89" s="313"/>
      <c r="B89" s="314"/>
      <c r="C89" s="315"/>
      <c r="D89" s="156"/>
      <c r="E89" s="246"/>
      <c r="F89" s="246"/>
      <c r="G89" s="116"/>
      <c r="H89" s="322"/>
      <c r="I89" s="323"/>
      <c r="J89" s="323"/>
      <c r="K89" s="324"/>
      <c r="L89" s="322"/>
      <c r="M89" s="323"/>
      <c r="N89" s="323"/>
      <c r="O89" s="324"/>
      <c r="P89" s="325" t="s">
        <v>80</v>
      </c>
      <c r="Q89" s="326"/>
      <c r="R89" s="326"/>
      <c r="S89" s="327"/>
      <c r="T89" s="245" t="str">
        <f>IF($D$90&lt;&gt;"",【記載例】個票①!T76,"")</f>
        <v>1/9</v>
      </c>
      <c r="U89" s="246"/>
      <c r="V89" s="246"/>
      <c r="W89" s="116"/>
      <c r="X89" s="156"/>
      <c r="Y89" s="246"/>
      <c r="Z89" s="246"/>
      <c r="AA89" s="330"/>
      <c r="AE89" s="21"/>
      <c r="AF89" s="21"/>
      <c r="AG89" s="21"/>
      <c r="AH89" s="21"/>
      <c r="AI89" s="21"/>
      <c r="AJ89" s="21"/>
    </row>
    <row r="90" spans="1:36" ht="19.05" customHeight="1" x14ac:dyDescent="0.2">
      <c r="A90" s="119" t="s">
        <v>115</v>
      </c>
      <c r="B90" s="120"/>
      <c r="C90" s="121"/>
      <c r="D90" s="122" t="str">
        <f t="shared" ref="D90:D99" si="5">H20</f>
        <v>本則課税</v>
      </c>
      <c r="E90" s="123"/>
      <c r="F90" s="123"/>
      <c r="G90" s="124"/>
      <c r="H90" s="126">
        <f>IF($D$90&lt;&gt;"",【記載例】個票①!H77,"")</f>
        <v>6600000</v>
      </c>
      <c r="I90" s="126"/>
      <c r="J90" s="126"/>
      <c r="K90" s="126"/>
      <c r="L90" s="126">
        <f>IF($D$90&lt;&gt;"",【記載例】個票①!L77,"")</f>
        <v>6000000</v>
      </c>
      <c r="M90" s="126"/>
      <c r="N90" s="126"/>
      <c r="O90" s="126"/>
      <c r="P90" s="126">
        <f>IF($D$90&lt;&gt;"",【記載例】個票①!P77,"")</f>
        <v>1333000</v>
      </c>
      <c r="Q90" s="126"/>
      <c r="R90" s="126"/>
      <c r="S90" s="126"/>
      <c r="T90" s="126">
        <f>IF($D$90&lt;&gt;"",【記載例】個票①!T77,"")</f>
        <v>666000</v>
      </c>
      <c r="U90" s="126"/>
      <c r="V90" s="126"/>
      <c r="W90" s="126"/>
      <c r="X90" s="126">
        <f>IF($D$90&lt;&gt;"",【記載例】個票①!X77,"")</f>
        <v>4601000</v>
      </c>
      <c r="Y90" s="126"/>
      <c r="Z90" s="126"/>
      <c r="AA90" s="173"/>
      <c r="AB90" s="20"/>
      <c r="AC90" s="19"/>
      <c r="AD90" s="19"/>
      <c r="AE90" s="22"/>
      <c r="AF90" s="23"/>
      <c r="AG90" s="23"/>
      <c r="AH90" s="20"/>
      <c r="AI90" s="19"/>
      <c r="AJ90" s="19"/>
    </row>
    <row r="91" spans="1:36" ht="19.05" customHeight="1" x14ac:dyDescent="0.2">
      <c r="A91" s="119" t="s">
        <v>116</v>
      </c>
      <c r="B91" s="120"/>
      <c r="C91" s="121"/>
      <c r="D91" s="122" t="str">
        <f t="shared" si="5"/>
        <v>簡易課税</v>
      </c>
      <c r="E91" s="123"/>
      <c r="F91" s="123"/>
      <c r="G91" s="124"/>
      <c r="H91" s="143">
        <f>IF($D$91&lt;&gt;"",【記載例】個票②!H77,"")</f>
        <v>9900000</v>
      </c>
      <c r="I91" s="144"/>
      <c r="J91" s="144"/>
      <c r="K91" s="145"/>
      <c r="L91" s="143">
        <f>IF($D$91&lt;&gt;"",【記載例】個票②!L77,"")</f>
        <v>9000000</v>
      </c>
      <c r="M91" s="144"/>
      <c r="N91" s="144"/>
      <c r="O91" s="145"/>
      <c r="P91" s="143">
        <f>IF($D$91&lt;&gt;"",【記載例】個票②!P77,"")</f>
        <v>2200000</v>
      </c>
      <c r="Q91" s="144"/>
      <c r="R91" s="144"/>
      <c r="S91" s="145"/>
      <c r="T91" s="143">
        <f>IF($D$91&lt;&gt;"",【記載例】個票②!T77,"")</f>
        <v>1100000</v>
      </c>
      <c r="U91" s="144"/>
      <c r="V91" s="144"/>
      <c r="W91" s="145"/>
      <c r="X91" s="143">
        <f>IF($D$91&lt;&gt;"",【記載例】個票②!X77,"")</f>
        <v>6600000</v>
      </c>
      <c r="Y91" s="144"/>
      <c r="Z91" s="144"/>
      <c r="AA91" s="146"/>
      <c r="AB91" s="20"/>
      <c r="AC91" s="19"/>
      <c r="AD91" s="19"/>
      <c r="AE91" s="22"/>
      <c r="AF91" s="23"/>
      <c r="AG91" s="23"/>
      <c r="AH91" s="20"/>
      <c r="AI91" s="19"/>
      <c r="AJ91" s="19"/>
    </row>
    <row r="92" spans="1:36" ht="19.05" customHeight="1" x14ac:dyDescent="0.2">
      <c r="A92" s="119" t="s">
        <v>117</v>
      </c>
      <c r="B92" s="120"/>
      <c r="C92" s="121"/>
      <c r="D92" s="122" t="str">
        <f t="shared" si="5"/>
        <v/>
      </c>
      <c r="E92" s="123"/>
      <c r="F92" s="123"/>
      <c r="G92" s="124"/>
      <c r="H92" s="143" t="str">
        <f>IF($D$92&lt;&gt;"",【記載例】個票③!H77,"")</f>
        <v/>
      </c>
      <c r="I92" s="144"/>
      <c r="J92" s="144"/>
      <c r="K92" s="145"/>
      <c r="L92" s="143" t="str">
        <f>IF($D$92&lt;&gt;"",【記載例】個票③!L77,"")</f>
        <v/>
      </c>
      <c r="M92" s="144"/>
      <c r="N92" s="144"/>
      <c r="O92" s="145"/>
      <c r="P92" s="143" t="str">
        <f>IF($D$92&lt;&gt;"",【記載例】個票③!P77,"")</f>
        <v/>
      </c>
      <c r="Q92" s="144"/>
      <c r="R92" s="144"/>
      <c r="S92" s="145"/>
      <c r="T92" s="143" t="str">
        <f>IF($D$92&lt;&gt;"",【記載例】個票③!T77,"")</f>
        <v/>
      </c>
      <c r="U92" s="144"/>
      <c r="V92" s="144"/>
      <c r="W92" s="145"/>
      <c r="X92" s="143" t="str">
        <f>IF($D$92&lt;&gt;"",【記載例】個票③!X77,"")</f>
        <v/>
      </c>
      <c r="Y92" s="144"/>
      <c r="Z92" s="144"/>
      <c r="AA92" s="146"/>
      <c r="AB92" s="20"/>
      <c r="AC92" s="19"/>
      <c r="AD92" s="19"/>
      <c r="AE92" s="22"/>
      <c r="AF92" s="23"/>
      <c r="AG92" s="23"/>
      <c r="AH92" s="20"/>
      <c r="AI92" s="19"/>
      <c r="AJ92" s="19"/>
    </row>
    <row r="93" spans="1:36" ht="19.05" customHeight="1" x14ac:dyDescent="0.2">
      <c r="A93" s="119" t="s">
        <v>167</v>
      </c>
      <c r="B93" s="120"/>
      <c r="C93" s="121"/>
      <c r="D93" s="168">
        <f t="shared" si="5"/>
        <v>0</v>
      </c>
      <c r="E93" s="169"/>
      <c r="F93" s="169"/>
      <c r="G93" s="170"/>
      <c r="H93" s="125"/>
      <c r="I93" s="125"/>
      <c r="J93" s="125"/>
      <c r="K93" s="125"/>
      <c r="L93" s="126"/>
      <c r="M93" s="126"/>
      <c r="N93" s="126"/>
      <c r="O93" s="126"/>
      <c r="P93" s="125"/>
      <c r="Q93" s="125"/>
      <c r="R93" s="125"/>
      <c r="S93" s="125"/>
      <c r="T93" s="126"/>
      <c r="U93" s="126"/>
      <c r="V93" s="126"/>
      <c r="W93" s="126"/>
      <c r="X93" s="125"/>
      <c r="Y93" s="125"/>
      <c r="Z93" s="125"/>
      <c r="AA93" s="127"/>
      <c r="AB93" s="20"/>
      <c r="AC93" s="19"/>
      <c r="AD93" s="19"/>
      <c r="AE93" s="22"/>
      <c r="AF93" s="23"/>
      <c r="AG93" s="23"/>
      <c r="AH93" s="20"/>
      <c r="AI93" s="19"/>
      <c r="AJ93" s="19"/>
    </row>
    <row r="94" spans="1:36" ht="19.05" customHeight="1" x14ac:dyDescent="0.2">
      <c r="A94" s="119" t="s">
        <v>168</v>
      </c>
      <c r="B94" s="120"/>
      <c r="C94" s="121"/>
      <c r="D94" s="122">
        <f t="shared" si="5"/>
        <v>0</v>
      </c>
      <c r="E94" s="123"/>
      <c r="F94" s="123"/>
      <c r="G94" s="124"/>
      <c r="H94" s="139"/>
      <c r="I94" s="125"/>
      <c r="J94" s="125"/>
      <c r="K94" s="125"/>
      <c r="L94" s="126"/>
      <c r="M94" s="126"/>
      <c r="N94" s="126"/>
      <c r="O94" s="126"/>
      <c r="P94" s="125"/>
      <c r="Q94" s="125"/>
      <c r="R94" s="125"/>
      <c r="S94" s="125"/>
      <c r="T94" s="126"/>
      <c r="U94" s="126"/>
      <c r="V94" s="126"/>
      <c r="W94" s="126"/>
      <c r="X94" s="125"/>
      <c r="Y94" s="125"/>
      <c r="Z94" s="125"/>
      <c r="AA94" s="127"/>
      <c r="AB94" s="20"/>
      <c r="AC94" s="19"/>
      <c r="AD94" s="19"/>
      <c r="AE94" s="22"/>
      <c r="AF94" s="23"/>
      <c r="AG94" s="23"/>
      <c r="AH94" s="20"/>
      <c r="AI94" s="19"/>
      <c r="AJ94" s="19"/>
    </row>
    <row r="95" spans="1:36" ht="19.05" hidden="1" customHeight="1" x14ac:dyDescent="0.2">
      <c r="A95" s="119" t="s">
        <v>169</v>
      </c>
      <c r="B95" s="120"/>
      <c r="C95" s="121"/>
      <c r="D95" s="140">
        <f t="shared" si="5"/>
        <v>0</v>
      </c>
      <c r="E95" s="141"/>
      <c r="F95" s="141"/>
      <c r="G95" s="142"/>
      <c r="H95" s="125"/>
      <c r="I95" s="125"/>
      <c r="J95" s="125"/>
      <c r="K95" s="125"/>
      <c r="L95" s="126"/>
      <c r="M95" s="126"/>
      <c r="N95" s="126"/>
      <c r="O95" s="126"/>
      <c r="P95" s="125"/>
      <c r="Q95" s="125"/>
      <c r="R95" s="125"/>
      <c r="S95" s="125"/>
      <c r="T95" s="126"/>
      <c r="U95" s="126"/>
      <c r="V95" s="126"/>
      <c r="W95" s="126"/>
      <c r="X95" s="125"/>
      <c r="Y95" s="125"/>
      <c r="Z95" s="125"/>
      <c r="AA95" s="127"/>
      <c r="AB95" s="20"/>
      <c r="AC95" s="19"/>
      <c r="AD95" s="19"/>
      <c r="AE95" s="22"/>
      <c r="AF95" s="23"/>
      <c r="AG95" s="23"/>
      <c r="AH95" s="20"/>
      <c r="AI95" s="19"/>
      <c r="AJ95" s="19"/>
    </row>
    <row r="96" spans="1:36" ht="19.05" hidden="1" customHeight="1" x14ac:dyDescent="0.2">
      <c r="A96" s="119" t="s">
        <v>170</v>
      </c>
      <c r="B96" s="120"/>
      <c r="C96" s="121"/>
      <c r="D96" s="122">
        <f t="shared" si="5"/>
        <v>0</v>
      </c>
      <c r="E96" s="123"/>
      <c r="F96" s="123"/>
      <c r="G96" s="124"/>
      <c r="H96" s="125"/>
      <c r="I96" s="125"/>
      <c r="J96" s="125"/>
      <c r="K96" s="125"/>
      <c r="L96" s="126"/>
      <c r="M96" s="126"/>
      <c r="N96" s="126"/>
      <c r="O96" s="126"/>
      <c r="P96" s="125"/>
      <c r="Q96" s="125"/>
      <c r="R96" s="125"/>
      <c r="S96" s="125"/>
      <c r="T96" s="126"/>
      <c r="U96" s="126"/>
      <c r="V96" s="126"/>
      <c r="W96" s="126"/>
      <c r="X96" s="125"/>
      <c r="Y96" s="125"/>
      <c r="Z96" s="125"/>
      <c r="AA96" s="127"/>
      <c r="AB96" s="20"/>
      <c r="AC96" s="19"/>
      <c r="AD96" s="19"/>
      <c r="AE96" s="22"/>
      <c r="AF96" s="23"/>
      <c r="AG96" s="23"/>
      <c r="AH96" s="20"/>
      <c r="AI96" s="19"/>
      <c r="AJ96" s="19"/>
    </row>
    <row r="97" spans="1:36" ht="19.05" hidden="1" customHeight="1" x14ac:dyDescent="0.2">
      <c r="A97" s="119" t="s">
        <v>171</v>
      </c>
      <c r="B97" s="120"/>
      <c r="C97" s="121"/>
      <c r="D97" s="122">
        <f t="shared" si="5"/>
        <v>0</v>
      </c>
      <c r="E97" s="123"/>
      <c r="F97" s="123"/>
      <c r="G97" s="124"/>
      <c r="H97" s="125"/>
      <c r="I97" s="125"/>
      <c r="J97" s="125"/>
      <c r="K97" s="125"/>
      <c r="L97" s="126"/>
      <c r="M97" s="126"/>
      <c r="N97" s="126"/>
      <c r="O97" s="126"/>
      <c r="P97" s="125"/>
      <c r="Q97" s="125"/>
      <c r="R97" s="125"/>
      <c r="S97" s="125"/>
      <c r="T97" s="126"/>
      <c r="U97" s="126"/>
      <c r="V97" s="126"/>
      <c r="W97" s="126"/>
      <c r="X97" s="125"/>
      <c r="Y97" s="125"/>
      <c r="Z97" s="125"/>
      <c r="AA97" s="127"/>
      <c r="AB97" s="20"/>
      <c r="AC97" s="19"/>
      <c r="AD97" s="19"/>
      <c r="AE97" s="22"/>
      <c r="AF97" s="23"/>
      <c r="AG97" s="23"/>
      <c r="AH97" s="20"/>
      <c r="AI97" s="19"/>
      <c r="AJ97" s="19"/>
    </row>
    <row r="98" spans="1:36" ht="19.05" hidden="1" customHeight="1" x14ac:dyDescent="0.2">
      <c r="A98" s="119" t="s">
        <v>172</v>
      </c>
      <c r="B98" s="120"/>
      <c r="C98" s="121"/>
      <c r="D98" s="122">
        <f t="shared" si="5"/>
        <v>0</v>
      </c>
      <c r="E98" s="123"/>
      <c r="F98" s="123"/>
      <c r="G98" s="124"/>
      <c r="H98" s="125"/>
      <c r="I98" s="125"/>
      <c r="J98" s="125"/>
      <c r="K98" s="125"/>
      <c r="L98" s="126"/>
      <c r="M98" s="126"/>
      <c r="N98" s="126"/>
      <c r="O98" s="126"/>
      <c r="P98" s="125"/>
      <c r="Q98" s="125"/>
      <c r="R98" s="125"/>
      <c r="S98" s="125"/>
      <c r="T98" s="126"/>
      <c r="U98" s="126"/>
      <c r="V98" s="126"/>
      <c r="W98" s="126"/>
      <c r="X98" s="125"/>
      <c r="Y98" s="125"/>
      <c r="Z98" s="125"/>
      <c r="AA98" s="127"/>
      <c r="AB98" s="20"/>
      <c r="AC98" s="19"/>
      <c r="AD98" s="19"/>
      <c r="AE98" s="22"/>
      <c r="AF98" s="23"/>
      <c r="AG98" s="23"/>
      <c r="AH98" s="20"/>
      <c r="AI98" s="19"/>
      <c r="AJ98" s="19"/>
    </row>
    <row r="99" spans="1:36" ht="19.05" hidden="1" customHeight="1" x14ac:dyDescent="0.2">
      <c r="A99" s="291" t="s">
        <v>173</v>
      </c>
      <c r="B99" s="292"/>
      <c r="C99" s="293"/>
      <c r="D99" s="168">
        <f t="shared" si="5"/>
        <v>0</v>
      </c>
      <c r="E99" s="169"/>
      <c r="F99" s="169"/>
      <c r="G99" s="170"/>
      <c r="H99" s="125"/>
      <c r="I99" s="125"/>
      <c r="J99" s="125"/>
      <c r="K99" s="125"/>
      <c r="L99" s="126"/>
      <c r="M99" s="126"/>
      <c r="N99" s="126"/>
      <c r="O99" s="126"/>
      <c r="P99" s="125"/>
      <c r="Q99" s="125"/>
      <c r="R99" s="125"/>
      <c r="S99" s="125"/>
      <c r="T99" s="126"/>
      <c r="U99" s="126"/>
      <c r="V99" s="126"/>
      <c r="W99" s="126"/>
      <c r="X99" s="125"/>
      <c r="Y99" s="125"/>
      <c r="Z99" s="125"/>
      <c r="AA99" s="127"/>
      <c r="AB99" s="20"/>
      <c r="AC99" s="19"/>
      <c r="AD99" s="19"/>
      <c r="AE99" s="22"/>
      <c r="AF99" s="23"/>
      <c r="AG99" s="23"/>
      <c r="AH99" s="20"/>
      <c r="AI99" s="19"/>
      <c r="AJ99" s="19"/>
    </row>
    <row r="100" spans="1:36" ht="19.05" hidden="1" customHeight="1" x14ac:dyDescent="0.2">
      <c r="A100" s="119" t="s">
        <v>180</v>
      </c>
      <c r="B100" s="120"/>
      <c r="C100" s="120"/>
      <c r="D100" s="383" t="str">
        <f t="shared" ref="D100:D102" si="6">H49</f>
        <v/>
      </c>
      <c r="E100" s="384"/>
      <c r="F100" s="384"/>
      <c r="G100" s="384"/>
      <c r="H100" s="126" t="str">
        <f>IF($D$100&lt;&gt;"",【記載例】個票①!H78,"")</f>
        <v/>
      </c>
      <c r="I100" s="126"/>
      <c r="J100" s="126"/>
      <c r="K100" s="126"/>
      <c r="L100" s="126" t="str">
        <f>IF($D$100&lt;&gt;"",【記載例】個票①!L78,"")</f>
        <v/>
      </c>
      <c r="M100" s="126"/>
      <c r="N100" s="126"/>
      <c r="O100" s="126"/>
      <c r="P100" s="126" t="str">
        <f>IF($D$100&lt;&gt;"",【記載例】個票①!P78,"")</f>
        <v/>
      </c>
      <c r="Q100" s="126"/>
      <c r="R100" s="126"/>
      <c r="S100" s="126"/>
      <c r="T100" s="126" t="str">
        <f>IF($D$100&lt;&gt;"",【記載例】個票①!T78,"")</f>
        <v/>
      </c>
      <c r="U100" s="126"/>
      <c r="V100" s="126"/>
      <c r="W100" s="126"/>
      <c r="X100" s="126" t="str">
        <f>IF($D$100&lt;&gt;"",【記載例】個票①!X78,"")</f>
        <v/>
      </c>
      <c r="Y100" s="126"/>
      <c r="Z100" s="126"/>
      <c r="AA100" s="173"/>
      <c r="AB100" s="20"/>
      <c r="AC100" s="19"/>
      <c r="AD100" s="19"/>
      <c r="AE100" s="22"/>
      <c r="AF100" s="23"/>
      <c r="AG100" s="23"/>
      <c r="AH100" s="20"/>
      <c r="AI100" s="19"/>
      <c r="AJ100" s="19"/>
    </row>
    <row r="101" spans="1:36" ht="19.05" hidden="1" customHeight="1" x14ac:dyDescent="0.2">
      <c r="A101" s="119" t="s">
        <v>183</v>
      </c>
      <c r="B101" s="120"/>
      <c r="C101" s="120"/>
      <c r="D101" s="123" t="str">
        <f t="shared" si="6"/>
        <v/>
      </c>
      <c r="E101" s="123"/>
      <c r="F101" s="123"/>
      <c r="G101" s="124"/>
      <c r="H101" s="126" t="str">
        <f>IF($D$101&lt;&gt;"",【記載例】個票②!H78,"")</f>
        <v/>
      </c>
      <c r="I101" s="126"/>
      <c r="J101" s="126"/>
      <c r="K101" s="126"/>
      <c r="L101" s="143" t="str">
        <f>IF($D$101&lt;&gt;"",【記載例】個票②!L78,"")</f>
        <v/>
      </c>
      <c r="M101" s="144"/>
      <c r="N101" s="144"/>
      <c r="O101" s="145"/>
      <c r="P101" s="143" t="str">
        <f>IF($D$101&lt;&gt;"",【記載例】個票②!P78,"")</f>
        <v/>
      </c>
      <c r="Q101" s="144"/>
      <c r="R101" s="144"/>
      <c r="S101" s="145"/>
      <c r="T101" s="143" t="str">
        <f>IF($D$101&lt;&gt;"",【記載例】個票②!T78,"")</f>
        <v/>
      </c>
      <c r="U101" s="144"/>
      <c r="V101" s="144"/>
      <c r="W101" s="145"/>
      <c r="X101" s="143" t="str">
        <f>IF($D$101&lt;&gt;"",【記載例】個票②!X78,"")</f>
        <v/>
      </c>
      <c r="Y101" s="144"/>
      <c r="Z101" s="144"/>
      <c r="AA101" s="146"/>
      <c r="AB101" s="20"/>
      <c r="AC101" s="19"/>
      <c r="AD101" s="19"/>
      <c r="AE101" s="22"/>
      <c r="AF101" s="23"/>
      <c r="AG101" s="23"/>
      <c r="AH101" s="20"/>
      <c r="AI101" s="19"/>
      <c r="AJ101" s="19"/>
    </row>
    <row r="102" spans="1:36" ht="19.05" hidden="1" customHeight="1" x14ac:dyDescent="0.2">
      <c r="A102" s="119" t="s">
        <v>184</v>
      </c>
      <c r="B102" s="120"/>
      <c r="C102" s="120"/>
      <c r="D102" s="123" t="str">
        <f t="shared" si="6"/>
        <v/>
      </c>
      <c r="E102" s="123"/>
      <c r="F102" s="123"/>
      <c r="G102" s="124"/>
      <c r="H102" s="126" t="str">
        <f>IF($D$102&lt;&gt;"",【記載例】個票③!H78,"")</f>
        <v/>
      </c>
      <c r="I102" s="126"/>
      <c r="J102" s="126"/>
      <c r="K102" s="126"/>
      <c r="L102" s="143" t="str">
        <f>IF($D$102&lt;&gt;"",【記載例】個票③!L78,"")</f>
        <v/>
      </c>
      <c r="M102" s="144"/>
      <c r="N102" s="144"/>
      <c r="O102" s="145"/>
      <c r="P102" s="143" t="str">
        <f>IF($D$102&lt;&gt;"",【記載例】個票③!P78,"")</f>
        <v/>
      </c>
      <c r="Q102" s="144"/>
      <c r="R102" s="144"/>
      <c r="S102" s="145"/>
      <c r="T102" s="143" t="str">
        <f>IF($D$102&lt;&gt;"",【記載例】個票③!T78,"")</f>
        <v/>
      </c>
      <c r="U102" s="144"/>
      <c r="V102" s="144"/>
      <c r="W102" s="145"/>
      <c r="X102" s="143" t="str">
        <f>IF($D$102&lt;&gt;"",【記載例】個票③!X78,"")</f>
        <v/>
      </c>
      <c r="Y102" s="144"/>
      <c r="Z102" s="144"/>
      <c r="AA102" s="146"/>
      <c r="AB102" s="20"/>
      <c r="AC102" s="19"/>
      <c r="AD102" s="19"/>
      <c r="AE102" s="22"/>
      <c r="AF102" s="23"/>
      <c r="AG102" s="23"/>
      <c r="AH102" s="20"/>
      <c r="AI102" s="19"/>
      <c r="AJ102" s="19"/>
    </row>
    <row r="103" spans="1:36" ht="19.05" hidden="1" customHeight="1" x14ac:dyDescent="0.2">
      <c r="A103" s="119" t="s">
        <v>182</v>
      </c>
      <c r="B103" s="120"/>
      <c r="C103" s="120"/>
      <c r="D103" s="169">
        <f t="shared" ref="D103:D109" si="7">H33</f>
        <v>0</v>
      </c>
      <c r="E103" s="169"/>
      <c r="F103" s="169"/>
      <c r="G103" s="170"/>
      <c r="H103" s="125"/>
      <c r="I103" s="125"/>
      <c r="J103" s="125"/>
      <c r="K103" s="125"/>
      <c r="L103" s="126"/>
      <c r="M103" s="126"/>
      <c r="N103" s="126"/>
      <c r="O103" s="126"/>
      <c r="P103" s="125"/>
      <c r="Q103" s="125"/>
      <c r="R103" s="125"/>
      <c r="S103" s="125"/>
      <c r="T103" s="126"/>
      <c r="U103" s="126"/>
      <c r="V103" s="126"/>
      <c r="W103" s="126"/>
      <c r="X103" s="125"/>
      <c r="Y103" s="125"/>
      <c r="Z103" s="125"/>
      <c r="AA103" s="127"/>
      <c r="AB103" s="20"/>
      <c r="AC103" s="19"/>
      <c r="AD103" s="19"/>
      <c r="AE103" s="22"/>
      <c r="AF103" s="23"/>
      <c r="AG103" s="23"/>
      <c r="AH103" s="20"/>
      <c r="AI103" s="19"/>
      <c r="AJ103" s="19"/>
    </row>
    <row r="104" spans="1:36" ht="19.05" hidden="1" customHeight="1" x14ac:dyDescent="0.2">
      <c r="A104" s="119" t="s">
        <v>181</v>
      </c>
      <c r="B104" s="120"/>
      <c r="C104" s="120"/>
      <c r="D104" s="123">
        <f t="shared" si="7"/>
        <v>0</v>
      </c>
      <c r="E104" s="123"/>
      <c r="F104" s="123"/>
      <c r="G104" s="124"/>
      <c r="H104" s="139"/>
      <c r="I104" s="125"/>
      <c r="J104" s="125"/>
      <c r="K104" s="125"/>
      <c r="L104" s="126"/>
      <c r="M104" s="126"/>
      <c r="N104" s="126"/>
      <c r="O104" s="126"/>
      <c r="P104" s="125"/>
      <c r="Q104" s="125"/>
      <c r="R104" s="125"/>
      <c r="S104" s="125"/>
      <c r="T104" s="126"/>
      <c r="U104" s="126"/>
      <c r="V104" s="126"/>
      <c r="W104" s="126"/>
      <c r="X104" s="125"/>
      <c r="Y104" s="125"/>
      <c r="Z104" s="125"/>
      <c r="AA104" s="127"/>
      <c r="AB104" s="20"/>
      <c r="AC104" s="19"/>
      <c r="AD104" s="19"/>
      <c r="AE104" s="22"/>
      <c r="AF104" s="23"/>
      <c r="AG104" s="23"/>
      <c r="AH104" s="20"/>
      <c r="AI104" s="19"/>
      <c r="AJ104" s="19"/>
    </row>
    <row r="105" spans="1:36" ht="19.05" hidden="1" customHeight="1" x14ac:dyDescent="0.2">
      <c r="A105" s="275" t="s">
        <v>178</v>
      </c>
      <c r="B105" s="276"/>
      <c r="C105" s="276"/>
      <c r="D105" s="141">
        <f t="shared" si="7"/>
        <v>0</v>
      </c>
      <c r="E105" s="141"/>
      <c r="F105" s="141"/>
      <c r="G105" s="142"/>
      <c r="H105" s="125"/>
      <c r="I105" s="125"/>
      <c r="J105" s="125"/>
      <c r="K105" s="125"/>
      <c r="L105" s="126"/>
      <c r="M105" s="126"/>
      <c r="N105" s="126"/>
      <c r="O105" s="126"/>
      <c r="P105" s="125"/>
      <c r="Q105" s="125"/>
      <c r="R105" s="125"/>
      <c r="S105" s="125"/>
      <c r="T105" s="126"/>
      <c r="U105" s="126"/>
      <c r="V105" s="126"/>
      <c r="W105" s="126"/>
      <c r="X105" s="125"/>
      <c r="Y105" s="125"/>
      <c r="Z105" s="125"/>
      <c r="AA105" s="127"/>
      <c r="AB105" s="20"/>
      <c r="AC105" s="19"/>
      <c r="AD105" s="19"/>
      <c r="AE105" s="22"/>
      <c r="AF105" s="23"/>
      <c r="AG105" s="23"/>
      <c r="AH105" s="20"/>
      <c r="AI105" s="19"/>
      <c r="AJ105" s="19"/>
    </row>
    <row r="106" spans="1:36" ht="19.05" hidden="1" customHeight="1" x14ac:dyDescent="0.2">
      <c r="A106" s="119" t="s">
        <v>179</v>
      </c>
      <c r="B106" s="120"/>
      <c r="C106" s="120"/>
      <c r="D106" s="123">
        <f t="shared" si="7"/>
        <v>0</v>
      </c>
      <c r="E106" s="123"/>
      <c r="F106" s="123"/>
      <c r="G106" s="124"/>
      <c r="H106" s="125"/>
      <c r="I106" s="125"/>
      <c r="J106" s="125"/>
      <c r="K106" s="125"/>
      <c r="L106" s="126"/>
      <c r="M106" s="126"/>
      <c r="N106" s="126"/>
      <c r="O106" s="126"/>
      <c r="P106" s="125"/>
      <c r="Q106" s="125"/>
      <c r="R106" s="125"/>
      <c r="S106" s="125"/>
      <c r="T106" s="126"/>
      <c r="U106" s="126"/>
      <c r="V106" s="126"/>
      <c r="W106" s="126"/>
      <c r="X106" s="125"/>
      <c r="Y106" s="125"/>
      <c r="Z106" s="125"/>
      <c r="AA106" s="127"/>
      <c r="AB106" s="20"/>
      <c r="AC106" s="19"/>
      <c r="AD106" s="19"/>
      <c r="AE106" s="22"/>
      <c r="AF106" s="23"/>
      <c r="AG106" s="23"/>
      <c r="AH106" s="20"/>
      <c r="AI106" s="19"/>
      <c r="AJ106" s="19"/>
    </row>
    <row r="107" spans="1:36" ht="19.05" hidden="1" customHeight="1" x14ac:dyDescent="0.2">
      <c r="A107" s="275" t="s">
        <v>185</v>
      </c>
      <c r="B107" s="276"/>
      <c r="C107" s="276"/>
      <c r="D107" s="123">
        <f t="shared" si="7"/>
        <v>0</v>
      </c>
      <c r="E107" s="123"/>
      <c r="F107" s="123"/>
      <c r="G107" s="124"/>
      <c r="H107" s="125"/>
      <c r="I107" s="125"/>
      <c r="J107" s="125"/>
      <c r="K107" s="125"/>
      <c r="L107" s="126"/>
      <c r="M107" s="126"/>
      <c r="N107" s="126"/>
      <c r="O107" s="126"/>
      <c r="P107" s="125"/>
      <c r="Q107" s="125"/>
      <c r="R107" s="125"/>
      <c r="S107" s="125"/>
      <c r="T107" s="126"/>
      <c r="U107" s="126"/>
      <c r="V107" s="126"/>
      <c r="W107" s="126"/>
      <c r="X107" s="125"/>
      <c r="Y107" s="125"/>
      <c r="Z107" s="125"/>
      <c r="AA107" s="127"/>
      <c r="AB107" s="20"/>
      <c r="AC107" s="19"/>
      <c r="AD107" s="19"/>
      <c r="AE107" s="22"/>
      <c r="AF107" s="23"/>
      <c r="AG107" s="23"/>
      <c r="AH107" s="20"/>
      <c r="AI107" s="19"/>
      <c r="AJ107" s="19"/>
    </row>
    <row r="108" spans="1:36" ht="19.05" hidden="1" customHeight="1" x14ac:dyDescent="0.2">
      <c r="A108" s="119" t="s">
        <v>186</v>
      </c>
      <c r="B108" s="120"/>
      <c r="C108" s="120"/>
      <c r="D108" s="123">
        <f t="shared" si="7"/>
        <v>0</v>
      </c>
      <c r="E108" s="123"/>
      <c r="F108" s="123"/>
      <c r="G108" s="124"/>
      <c r="H108" s="125"/>
      <c r="I108" s="125"/>
      <c r="J108" s="125"/>
      <c r="K108" s="125"/>
      <c r="L108" s="126"/>
      <c r="M108" s="126"/>
      <c r="N108" s="126"/>
      <c r="O108" s="126"/>
      <c r="P108" s="125"/>
      <c r="Q108" s="125"/>
      <c r="R108" s="125"/>
      <c r="S108" s="125"/>
      <c r="T108" s="126"/>
      <c r="U108" s="126"/>
      <c r="V108" s="126"/>
      <c r="W108" s="126"/>
      <c r="X108" s="125"/>
      <c r="Y108" s="125"/>
      <c r="Z108" s="125"/>
      <c r="AA108" s="127"/>
      <c r="AB108" s="20"/>
      <c r="AC108" s="19"/>
      <c r="AD108" s="19"/>
      <c r="AE108" s="22"/>
      <c r="AF108" s="23"/>
      <c r="AG108" s="23"/>
      <c r="AH108" s="20"/>
      <c r="AI108" s="19"/>
      <c r="AJ108" s="19"/>
    </row>
    <row r="109" spans="1:36" ht="19.05" hidden="1" customHeight="1" x14ac:dyDescent="0.2">
      <c r="A109" s="119" t="s">
        <v>187</v>
      </c>
      <c r="B109" s="120"/>
      <c r="C109" s="120"/>
      <c r="D109" s="169">
        <f t="shared" si="7"/>
        <v>0</v>
      </c>
      <c r="E109" s="169"/>
      <c r="F109" s="169"/>
      <c r="G109" s="170"/>
      <c r="H109" s="125"/>
      <c r="I109" s="125"/>
      <c r="J109" s="125"/>
      <c r="K109" s="125"/>
      <c r="L109" s="126"/>
      <c r="M109" s="126"/>
      <c r="N109" s="126"/>
      <c r="O109" s="126"/>
      <c r="P109" s="125"/>
      <c r="Q109" s="125"/>
      <c r="R109" s="125"/>
      <c r="S109" s="125"/>
      <c r="T109" s="126"/>
      <c r="U109" s="126"/>
      <c r="V109" s="126"/>
      <c r="W109" s="126"/>
      <c r="X109" s="125"/>
      <c r="Y109" s="125"/>
      <c r="Z109" s="125"/>
      <c r="AA109" s="127"/>
      <c r="AB109" s="20"/>
      <c r="AC109" s="19"/>
      <c r="AD109" s="19"/>
      <c r="AE109" s="22"/>
      <c r="AF109" s="23"/>
      <c r="AG109" s="23"/>
      <c r="AH109" s="20"/>
      <c r="AI109" s="19"/>
      <c r="AJ109" s="19"/>
    </row>
    <row r="110" spans="1:36" ht="19.05" customHeight="1" thickBot="1" x14ac:dyDescent="0.25">
      <c r="A110" s="294" t="s">
        <v>25</v>
      </c>
      <c r="B110" s="295"/>
      <c r="C110" s="295"/>
      <c r="D110" s="114"/>
      <c r="E110" s="114"/>
      <c r="F110" s="114"/>
      <c r="G110" s="114"/>
      <c r="H110" s="240">
        <f t="shared" ref="H110:X110" si="8">SUM(H90:K109)</f>
        <v>16500000</v>
      </c>
      <c r="I110" s="240"/>
      <c r="J110" s="240"/>
      <c r="K110" s="240"/>
      <c r="L110" s="240">
        <f t="shared" si="8"/>
        <v>15000000</v>
      </c>
      <c r="M110" s="303"/>
      <c r="N110" s="303"/>
      <c r="O110" s="304"/>
      <c r="P110" s="240">
        <f t="shared" si="8"/>
        <v>3533000</v>
      </c>
      <c r="Q110" s="240"/>
      <c r="R110" s="240"/>
      <c r="S110" s="240"/>
      <c r="T110" s="240">
        <f t="shared" si="8"/>
        <v>1766000</v>
      </c>
      <c r="U110" s="240"/>
      <c r="V110" s="240"/>
      <c r="W110" s="240"/>
      <c r="X110" s="240">
        <f t="shared" si="8"/>
        <v>11201000</v>
      </c>
      <c r="Y110" s="240"/>
      <c r="Z110" s="240"/>
      <c r="AA110" s="241"/>
      <c r="AB110" s="20"/>
      <c r="AC110" s="12"/>
      <c r="AD110" s="12"/>
      <c r="AE110" s="12"/>
      <c r="AF110" s="12"/>
      <c r="AG110" s="12"/>
      <c r="AH110" s="20"/>
      <c r="AI110" s="12"/>
      <c r="AJ110" s="12"/>
    </row>
    <row r="111" spans="1:36" ht="19.05" customHeight="1" x14ac:dyDescent="0.2">
      <c r="A111" s="2" t="s">
        <v>110</v>
      </c>
      <c r="N111" s="16"/>
      <c r="O111" s="16"/>
      <c r="P111" s="16"/>
      <c r="Q111" s="14"/>
      <c r="Z111" s="16"/>
      <c r="AA111" s="16"/>
      <c r="AB111" s="16"/>
      <c r="AC111" s="14"/>
      <c r="AD111" s="16"/>
      <c r="AE111" s="16"/>
      <c r="AF111" s="16"/>
      <c r="AG111" s="14"/>
    </row>
    <row r="112" spans="1:36" ht="19.05" customHeight="1" x14ac:dyDescent="0.15">
      <c r="A112" s="18"/>
      <c r="D112" s="12"/>
      <c r="E112" s="12"/>
      <c r="F112" s="12"/>
      <c r="G112" s="12"/>
      <c r="H112" s="12"/>
      <c r="I112" s="12"/>
      <c r="T112" s="19"/>
      <c r="U112" s="19"/>
      <c r="V112" s="20"/>
      <c r="W112" s="19"/>
      <c r="X112" s="19"/>
      <c r="Y112" s="20"/>
      <c r="Z112" s="19"/>
      <c r="AA112" s="19"/>
    </row>
    <row r="113" spans="1:36" ht="19.05" customHeight="1" x14ac:dyDescent="0.2">
      <c r="A113" s="1" t="s">
        <v>145</v>
      </c>
      <c r="D113" s="12"/>
      <c r="E113" s="12"/>
      <c r="F113" s="12"/>
      <c r="G113" s="12"/>
      <c r="H113" s="12"/>
      <c r="I113" s="12"/>
      <c r="T113" s="19"/>
      <c r="U113" s="19"/>
      <c r="V113" s="20"/>
      <c r="W113" s="19"/>
      <c r="X113" s="19"/>
      <c r="Y113" s="20"/>
      <c r="Z113" s="19"/>
      <c r="AA113" s="19"/>
    </row>
    <row r="114" spans="1:36" ht="45" hidden="1" customHeight="1" x14ac:dyDescent="0.2">
      <c r="A114" s="298" t="s">
        <v>47</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299"/>
      <c r="AC114" s="299"/>
      <c r="AD114" s="299"/>
      <c r="AE114" s="302" t="s">
        <v>53</v>
      </c>
      <c r="AF114" s="302"/>
      <c r="AG114" s="302"/>
      <c r="AH114" s="289" t="s">
        <v>48</v>
      </c>
      <c r="AI114" s="289"/>
      <c r="AJ114" s="290"/>
    </row>
    <row r="115" spans="1:36" ht="45" hidden="1" customHeight="1" x14ac:dyDescent="0.2">
      <c r="A115" s="44">
        <v>1</v>
      </c>
      <c r="B115" s="258" t="s">
        <v>113</v>
      </c>
      <c r="C115" s="258"/>
      <c r="D115" s="258"/>
      <c r="E115" s="258"/>
      <c r="F115" s="258"/>
      <c r="G115" s="258"/>
      <c r="H115" s="258"/>
      <c r="I115" s="258"/>
      <c r="J115" s="258"/>
      <c r="K115" s="258"/>
      <c r="L115" s="258"/>
      <c r="M115" s="258"/>
      <c r="N115" s="258"/>
      <c r="O115" s="258"/>
      <c r="P115" s="258"/>
      <c r="Q115" s="258"/>
      <c r="R115" s="258"/>
      <c r="S115" s="258"/>
      <c r="T115" s="258"/>
      <c r="U115" s="258"/>
      <c r="V115" s="258"/>
      <c r="W115" s="258"/>
      <c r="X115" s="258"/>
      <c r="Y115" s="258"/>
      <c r="Z115" s="258"/>
      <c r="AA115" s="258"/>
      <c r="AB115" s="258"/>
      <c r="AC115" s="258"/>
      <c r="AD115" s="258"/>
      <c r="AE115" s="296"/>
      <c r="AF115" s="297"/>
      <c r="AG115" s="45" t="s">
        <v>52</v>
      </c>
      <c r="AH115" s="256" t="str">
        <f>IF(AE115&gt;=130,3,IF(AE115&gt;=120,2,IF(AE115&gt;=110,1,"0")))</f>
        <v>0</v>
      </c>
      <c r="AI115" s="257"/>
      <c r="AJ115" s="46" t="s">
        <v>51</v>
      </c>
    </row>
    <row r="116" spans="1:36" ht="45" hidden="1" customHeight="1" x14ac:dyDescent="0.2">
      <c r="A116" s="285">
        <v>2</v>
      </c>
      <c r="B116" s="286" t="s">
        <v>56</v>
      </c>
      <c r="C116" s="287" t="s">
        <v>73</v>
      </c>
      <c r="D116" s="287"/>
      <c r="E116" s="288" t="s">
        <v>174</v>
      </c>
      <c r="F116" s="288"/>
      <c r="G116" s="288"/>
      <c r="H116" s="288"/>
      <c r="I116" s="288"/>
      <c r="J116" s="288"/>
      <c r="K116" s="288"/>
      <c r="L116" s="288"/>
      <c r="M116" s="288"/>
      <c r="N116" s="288"/>
      <c r="O116" s="288"/>
      <c r="P116" s="288"/>
      <c r="Q116" s="288"/>
      <c r="R116" s="288"/>
      <c r="S116" s="288"/>
      <c r="T116" s="288"/>
      <c r="U116" s="288"/>
      <c r="V116" s="288"/>
      <c r="W116" s="288"/>
      <c r="X116" s="288"/>
      <c r="Y116" s="288"/>
      <c r="Z116" s="288"/>
      <c r="AA116" s="288"/>
      <c r="AB116" s="288"/>
      <c r="AC116" s="288"/>
      <c r="AD116" s="288"/>
      <c r="AE116" s="300"/>
      <c r="AF116" s="301"/>
      <c r="AG116" s="47" t="s">
        <v>55</v>
      </c>
      <c r="AH116" s="256" t="str">
        <f>IF(AE116="×","×",IF(AE116&gt;=4,3,IF(AE116&gt;=3,2,IF(AE116&gt;=2,1,"0"))))</f>
        <v>0</v>
      </c>
      <c r="AI116" s="257"/>
      <c r="AJ116" s="46" t="s">
        <v>51</v>
      </c>
    </row>
    <row r="117" spans="1:36" ht="45" hidden="1" customHeight="1" x14ac:dyDescent="0.2">
      <c r="A117" s="285"/>
      <c r="B117" s="286"/>
      <c r="C117" s="287" t="s">
        <v>74</v>
      </c>
      <c r="D117" s="287"/>
      <c r="E117" s="258" t="s">
        <v>99</v>
      </c>
      <c r="F117" s="259"/>
      <c r="G117" s="259"/>
      <c r="H117" s="259"/>
      <c r="I117" s="259"/>
      <c r="J117" s="259"/>
      <c r="K117" s="259"/>
      <c r="L117" s="259"/>
      <c r="M117" s="259"/>
      <c r="N117" s="259"/>
      <c r="O117" s="259"/>
      <c r="P117" s="259"/>
      <c r="Q117" s="259"/>
      <c r="R117" s="259"/>
      <c r="S117" s="259"/>
      <c r="T117" s="259"/>
      <c r="U117" s="259"/>
      <c r="V117" s="259"/>
      <c r="W117" s="259"/>
      <c r="X117" s="259"/>
      <c r="Y117" s="259"/>
      <c r="Z117" s="259"/>
      <c r="AA117" s="259"/>
      <c r="AB117" s="259"/>
      <c r="AC117" s="259"/>
      <c r="AD117" s="259"/>
      <c r="AE117" s="254"/>
      <c r="AF117" s="255"/>
      <c r="AG117" s="45" t="s">
        <v>52</v>
      </c>
      <c r="AH117" s="256" t="str">
        <f>IF(AE117="×","×",IF(AE117&gt;=7,3,IF(AE117&gt;=4,2,IF(AE117&gt;=1,1,"0"))))</f>
        <v>0</v>
      </c>
      <c r="AI117" s="257"/>
      <c r="AJ117" s="46" t="s">
        <v>51</v>
      </c>
    </row>
    <row r="118" spans="1:36" ht="45" hidden="1" customHeight="1" x14ac:dyDescent="0.2">
      <c r="A118" s="44">
        <v>3</v>
      </c>
      <c r="B118" s="258" t="s">
        <v>112</v>
      </c>
      <c r="C118" s="259"/>
      <c r="D118" s="259"/>
      <c r="E118" s="259"/>
      <c r="F118" s="259"/>
      <c r="G118" s="259"/>
      <c r="H118" s="259"/>
      <c r="I118" s="259"/>
      <c r="J118" s="259"/>
      <c r="K118" s="259"/>
      <c r="L118" s="259"/>
      <c r="M118" s="259"/>
      <c r="N118" s="259"/>
      <c r="O118" s="259"/>
      <c r="P118" s="259"/>
      <c r="Q118" s="259"/>
      <c r="R118" s="259"/>
      <c r="S118" s="259"/>
      <c r="T118" s="259"/>
      <c r="U118" s="259"/>
      <c r="V118" s="259"/>
      <c r="W118" s="259"/>
      <c r="X118" s="259"/>
      <c r="Y118" s="259"/>
      <c r="Z118" s="259"/>
      <c r="AA118" s="259"/>
      <c r="AB118" s="259"/>
      <c r="AC118" s="259"/>
      <c r="AD118" s="259"/>
      <c r="AE118" s="254"/>
      <c r="AF118" s="255"/>
      <c r="AG118" s="45" t="s">
        <v>22</v>
      </c>
      <c r="AH118" s="256" t="str">
        <f>IF(AE118&gt;=20,2,IF(AE118&gt;=15,1,"0"))</f>
        <v>0</v>
      </c>
      <c r="AI118" s="257"/>
      <c r="AJ118" s="46" t="s">
        <v>51</v>
      </c>
    </row>
    <row r="119" spans="1:36" ht="45" hidden="1" customHeight="1" thickBot="1" x14ac:dyDescent="0.25">
      <c r="A119" s="252" t="s">
        <v>57</v>
      </c>
      <c r="B119" s="253"/>
      <c r="C119" s="253"/>
      <c r="D119" s="253"/>
      <c r="E119" s="253"/>
      <c r="F119" s="253"/>
      <c r="G119" s="253"/>
      <c r="H119" s="253"/>
      <c r="I119" s="253"/>
      <c r="J119" s="253"/>
      <c r="K119" s="253"/>
      <c r="L119" s="253"/>
      <c r="M119" s="253"/>
      <c r="N119" s="253"/>
      <c r="O119" s="253"/>
      <c r="P119" s="253"/>
      <c r="Q119" s="253"/>
      <c r="R119" s="253"/>
      <c r="S119" s="253"/>
      <c r="T119" s="253"/>
      <c r="U119" s="253"/>
      <c r="V119" s="253"/>
      <c r="W119" s="253"/>
      <c r="X119" s="253"/>
      <c r="Y119" s="253"/>
      <c r="Z119" s="253"/>
      <c r="AA119" s="253"/>
      <c r="AB119" s="253"/>
      <c r="AC119" s="253"/>
      <c r="AD119" s="253"/>
      <c r="AE119" s="253"/>
      <c r="AF119" s="253"/>
      <c r="AG119" s="253"/>
      <c r="AH119" s="250">
        <f>SUM(AH115:AI118)</f>
        <v>0</v>
      </c>
      <c r="AI119" s="251"/>
      <c r="AJ119" s="48" t="s">
        <v>51</v>
      </c>
    </row>
    <row r="120" spans="1:36" ht="19.05" hidden="1" customHeight="1" x14ac:dyDescent="0.2">
      <c r="A120" s="1"/>
      <c r="J120" s="24"/>
      <c r="K120" s="24"/>
      <c r="L120" s="24"/>
      <c r="M120" s="24"/>
      <c r="N120" s="24"/>
      <c r="Q120" s="24"/>
      <c r="R120" s="24"/>
      <c r="S120" s="24"/>
      <c r="T120" s="24"/>
      <c r="U120" s="24"/>
      <c r="X120" s="24"/>
      <c r="Y120" s="24"/>
      <c r="Z120" s="24"/>
      <c r="AA120" s="24"/>
      <c r="AB120" s="24"/>
    </row>
    <row r="121" spans="1:36" ht="19.05" hidden="1" customHeight="1" thickBot="1" x14ac:dyDescent="0.25">
      <c r="A121" s="1" t="s">
        <v>71</v>
      </c>
    </row>
    <row r="122" spans="1:36" ht="45" hidden="1" customHeight="1" thickBot="1" x14ac:dyDescent="0.25">
      <c r="A122" s="49" t="s">
        <v>82</v>
      </c>
      <c r="B122" s="247" t="s">
        <v>100</v>
      </c>
      <c r="C122" s="248"/>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48"/>
      <c r="AC122" s="248"/>
      <c r="AD122" s="249"/>
      <c r="AE122" s="233"/>
      <c r="AF122" s="234"/>
      <c r="AG122" s="234"/>
      <c r="AH122" s="234" t="s">
        <v>101</v>
      </c>
      <c r="AI122" s="234"/>
      <c r="AJ122" s="235"/>
    </row>
    <row r="123" spans="1:36" ht="19.05" customHeight="1" x14ac:dyDescent="0.15">
      <c r="A123" s="1"/>
      <c r="B123" s="1"/>
      <c r="C123" s="1"/>
      <c r="D123" s="1"/>
      <c r="E123" s="1"/>
      <c r="F123" s="1"/>
      <c r="G123" s="1"/>
      <c r="J123" s="1"/>
      <c r="K123" s="1"/>
      <c r="M123" s="7"/>
      <c r="N123" s="7"/>
      <c r="O123" s="7"/>
      <c r="P123" s="7"/>
      <c r="Q123" s="7"/>
      <c r="S123" s="25"/>
      <c r="T123" s="1"/>
      <c r="U123" s="1"/>
      <c r="V123" s="1"/>
      <c r="W123" s="1"/>
      <c r="X123" s="1"/>
      <c r="Y123" s="1"/>
      <c r="Z123" s="1"/>
      <c r="AA123" s="1"/>
      <c r="AB123" s="1"/>
      <c r="AC123" s="1"/>
      <c r="AD123" s="1"/>
      <c r="AE123" s="1"/>
      <c r="AF123" s="1"/>
      <c r="AG123" s="1"/>
      <c r="AH123" s="1"/>
      <c r="AI123" s="1"/>
      <c r="AJ123" s="1"/>
    </row>
    <row r="124" spans="1:36" ht="19.0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row>
    <row r="125" spans="1:36" ht="19.0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row>
    <row r="126" spans="1:36" ht="19.0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row>
    <row r="127" spans="1:36" ht="19.0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row>
    <row r="128" spans="1:36" ht="19.0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row>
    <row r="129" spans="1:36" ht="19.0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row>
    <row r="130" spans="1:36" ht="19.05" customHeight="1" x14ac:dyDescent="0.2">
      <c r="A130" s="26"/>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row>
    <row r="131" spans="1:36" ht="19.0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row>
    <row r="132" spans="1:36" ht="19.0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row>
    <row r="133" spans="1:36" ht="19.0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row>
    <row r="134" spans="1:36" ht="19.0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row>
    <row r="135" spans="1:36" ht="19.0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row>
    <row r="136" spans="1:36" ht="19.0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row>
    <row r="137" spans="1:36" ht="19.0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row>
    <row r="139" spans="1:36" ht="19.05" customHeight="1" x14ac:dyDescent="0.2">
      <c r="C139" s="27"/>
      <c r="D139" s="28"/>
      <c r="E139" s="29"/>
      <c r="F139" s="29"/>
      <c r="G139" s="30"/>
      <c r="H139" s="30"/>
    </row>
    <row r="140" spans="1:36" ht="19.05" customHeight="1" x14ac:dyDescent="0.2">
      <c r="C140" s="30"/>
      <c r="D140" s="31"/>
      <c r="E140" s="32"/>
      <c r="F140" s="32"/>
      <c r="G140" s="30"/>
      <c r="H140" s="30"/>
    </row>
    <row r="141" spans="1:36" ht="19.05" customHeight="1" x14ac:dyDescent="0.15">
      <c r="C141" s="33"/>
      <c r="D141" s="34"/>
      <c r="E141" s="34"/>
      <c r="F141" s="35"/>
      <c r="G141" s="34"/>
      <c r="H141" s="34"/>
    </row>
    <row r="142" spans="1:36" ht="19.05" customHeight="1" x14ac:dyDescent="0.2">
      <c r="C142" s="27"/>
      <c r="D142" s="31"/>
      <c r="E142" s="32"/>
      <c r="F142" s="32"/>
      <c r="G142" s="30"/>
      <c r="H142" s="30"/>
    </row>
    <row r="143" spans="1:36" ht="19.05" customHeight="1" x14ac:dyDescent="0.2">
      <c r="C143" s="36"/>
      <c r="D143" s="27"/>
      <c r="E143" s="37"/>
      <c r="F143" s="32"/>
      <c r="G143" s="27"/>
      <c r="H143" s="27"/>
    </row>
    <row r="144" spans="1:36" ht="19.05" customHeight="1" x14ac:dyDescent="0.2">
      <c r="C144" s="27"/>
      <c r="D144" s="31"/>
      <c r="E144" s="37"/>
      <c r="F144" s="36"/>
      <c r="G144" s="27"/>
      <c r="H144" s="27"/>
    </row>
    <row r="145" spans="3:8" ht="19.05" customHeight="1" x14ac:dyDescent="0.2">
      <c r="C145" s="27"/>
      <c r="D145" s="31"/>
      <c r="E145" s="37"/>
      <c r="F145" s="29"/>
      <c r="G145" s="27"/>
      <c r="H145" s="27"/>
    </row>
  </sheetData>
  <sheetProtection formatCells="0" formatColumns="0" formatRows="0" insertColumns="0" insertRows="0" insertHyperlinks="0" deleteColumns="0" deleteRows="0" sort="0" autoFilter="0" pivotTables="0"/>
  <mergeCells count="657">
    <mergeCell ref="A109:C109"/>
    <mergeCell ref="D109:G109"/>
    <mergeCell ref="H109:K109"/>
    <mergeCell ref="L109:O109"/>
    <mergeCell ref="P109:S109"/>
    <mergeCell ref="T109:W109"/>
    <mergeCell ref="X109:AA109"/>
    <mergeCell ref="A107:C107"/>
    <mergeCell ref="D107:G107"/>
    <mergeCell ref="H107:K107"/>
    <mergeCell ref="L107:O107"/>
    <mergeCell ref="P107:S107"/>
    <mergeCell ref="T107:W107"/>
    <mergeCell ref="X107:AA107"/>
    <mergeCell ref="A108:C108"/>
    <mergeCell ref="D108:G108"/>
    <mergeCell ref="H108:K108"/>
    <mergeCell ref="L108:O108"/>
    <mergeCell ref="P108:S108"/>
    <mergeCell ref="T108:W108"/>
    <mergeCell ref="X108:AA108"/>
    <mergeCell ref="A105:C105"/>
    <mergeCell ref="D105:G105"/>
    <mergeCell ref="H105:K105"/>
    <mergeCell ref="L105:O105"/>
    <mergeCell ref="P105:S105"/>
    <mergeCell ref="T105:W105"/>
    <mergeCell ref="X105:AA105"/>
    <mergeCell ref="A106:C106"/>
    <mergeCell ref="D106:G106"/>
    <mergeCell ref="H106:K106"/>
    <mergeCell ref="L106:O106"/>
    <mergeCell ref="P106:S106"/>
    <mergeCell ref="T106:W106"/>
    <mergeCell ref="X106:AA106"/>
    <mergeCell ref="A103:C103"/>
    <mergeCell ref="D103:G103"/>
    <mergeCell ref="H103:K103"/>
    <mergeCell ref="L103:O103"/>
    <mergeCell ref="P103:S103"/>
    <mergeCell ref="T103:W103"/>
    <mergeCell ref="X103:AA103"/>
    <mergeCell ref="A104:C104"/>
    <mergeCell ref="D104:G104"/>
    <mergeCell ref="H104:K104"/>
    <mergeCell ref="L104:O104"/>
    <mergeCell ref="P104:S104"/>
    <mergeCell ref="T104:W104"/>
    <mergeCell ref="X104:AA104"/>
    <mergeCell ref="T101:W101"/>
    <mergeCell ref="X101:AA101"/>
    <mergeCell ref="A102:C102"/>
    <mergeCell ref="D102:G102"/>
    <mergeCell ref="H102:K102"/>
    <mergeCell ref="L102:O102"/>
    <mergeCell ref="P102:S102"/>
    <mergeCell ref="T102:W102"/>
    <mergeCell ref="X102:AA102"/>
    <mergeCell ref="A100:C100"/>
    <mergeCell ref="D100:G100"/>
    <mergeCell ref="H100:K100"/>
    <mergeCell ref="L100:O100"/>
    <mergeCell ref="P100:S100"/>
    <mergeCell ref="T100:W100"/>
    <mergeCell ref="X100:AA100"/>
    <mergeCell ref="AC57:AD57"/>
    <mergeCell ref="AE57:AG57"/>
    <mergeCell ref="V66:W66"/>
    <mergeCell ref="V67:W67"/>
    <mergeCell ref="V68:W68"/>
    <mergeCell ref="V69:W69"/>
    <mergeCell ref="V70:W70"/>
    <mergeCell ref="V71:W71"/>
    <mergeCell ref="V72:W72"/>
    <mergeCell ref="V75:W75"/>
    <mergeCell ref="G72:H72"/>
    <mergeCell ref="A76:I78"/>
    <mergeCell ref="S84:W84"/>
    <mergeCell ref="M76:N76"/>
    <mergeCell ref="P76:Q76"/>
    <mergeCell ref="S76:T76"/>
    <mergeCell ref="V76:W76"/>
    <mergeCell ref="AH57:AJ57"/>
    <mergeCell ref="A58:C58"/>
    <mergeCell ref="D58:G58"/>
    <mergeCell ref="H58:K58"/>
    <mergeCell ref="L58:O58"/>
    <mergeCell ref="P58:Q58"/>
    <mergeCell ref="R58:S58"/>
    <mergeCell ref="T58:V58"/>
    <mergeCell ref="W58:Z58"/>
    <mergeCell ref="AA58:AB58"/>
    <mergeCell ref="AC58:AD58"/>
    <mergeCell ref="AE58:AG58"/>
    <mergeCell ref="AH58:AJ58"/>
    <mergeCell ref="A57:C57"/>
    <mergeCell ref="D57:G57"/>
    <mergeCell ref="H57:K57"/>
    <mergeCell ref="L57:O57"/>
    <mergeCell ref="P57:Q57"/>
    <mergeCell ref="R57:S57"/>
    <mergeCell ref="T57:V57"/>
    <mergeCell ref="W57:Z57"/>
    <mergeCell ref="AA57:AB57"/>
    <mergeCell ref="AC55:AD55"/>
    <mergeCell ref="AE55:AG55"/>
    <mergeCell ref="AH55:AJ55"/>
    <mergeCell ref="A56:C56"/>
    <mergeCell ref="D56:G56"/>
    <mergeCell ref="H56:K56"/>
    <mergeCell ref="L56:O56"/>
    <mergeCell ref="P56:Q56"/>
    <mergeCell ref="R56:S56"/>
    <mergeCell ref="T56:V56"/>
    <mergeCell ref="W56:Z56"/>
    <mergeCell ref="AA56:AB56"/>
    <mergeCell ref="AC56:AD56"/>
    <mergeCell ref="AE56:AG56"/>
    <mergeCell ref="AH56:AJ56"/>
    <mergeCell ref="A55:C55"/>
    <mergeCell ref="D55:G55"/>
    <mergeCell ref="H55:K55"/>
    <mergeCell ref="L55:O55"/>
    <mergeCell ref="P55:Q55"/>
    <mergeCell ref="R55:S55"/>
    <mergeCell ref="T55:V55"/>
    <mergeCell ref="W55:Z55"/>
    <mergeCell ref="AA55:AB55"/>
    <mergeCell ref="AC53:AD53"/>
    <mergeCell ref="AE53:AG53"/>
    <mergeCell ref="AH53:AJ53"/>
    <mergeCell ref="A54:C54"/>
    <mergeCell ref="D54:G54"/>
    <mergeCell ref="H54:K54"/>
    <mergeCell ref="L54:O54"/>
    <mergeCell ref="P54:Q54"/>
    <mergeCell ref="R54:S54"/>
    <mergeCell ref="T54:V54"/>
    <mergeCell ref="W54:Z54"/>
    <mergeCell ref="AA54:AB54"/>
    <mergeCell ref="AC54:AD54"/>
    <mergeCell ref="AE54:AG54"/>
    <mergeCell ref="AH54:AJ54"/>
    <mergeCell ref="A53:C53"/>
    <mergeCell ref="D53:G53"/>
    <mergeCell ref="H53:K53"/>
    <mergeCell ref="L53:O53"/>
    <mergeCell ref="P53:Q53"/>
    <mergeCell ref="R53:S53"/>
    <mergeCell ref="T53:V53"/>
    <mergeCell ref="W53:Z53"/>
    <mergeCell ref="AA53:AB53"/>
    <mergeCell ref="AC51:AD51"/>
    <mergeCell ref="AE51:AG51"/>
    <mergeCell ref="AH51:AJ51"/>
    <mergeCell ref="A52:C52"/>
    <mergeCell ref="D52:G52"/>
    <mergeCell ref="H52:K52"/>
    <mergeCell ref="L52:O52"/>
    <mergeCell ref="P52:Q52"/>
    <mergeCell ref="R52:S52"/>
    <mergeCell ref="T52:V52"/>
    <mergeCell ref="W52:Z52"/>
    <mergeCell ref="AA52:AB52"/>
    <mergeCell ref="AC52:AD52"/>
    <mergeCell ref="AE52:AG52"/>
    <mergeCell ref="AH52:AJ52"/>
    <mergeCell ref="A51:C51"/>
    <mergeCell ref="D51:G51"/>
    <mergeCell ref="H51:K51"/>
    <mergeCell ref="L51:O51"/>
    <mergeCell ref="P51:Q51"/>
    <mergeCell ref="R51:S51"/>
    <mergeCell ref="T51:V51"/>
    <mergeCell ref="W51:Z51"/>
    <mergeCell ref="AA51:AB51"/>
    <mergeCell ref="AC49:AD49"/>
    <mergeCell ref="AE49:AG49"/>
    <mergeCell ref="AH49:AJ49"/>
    <mergeCell ref="A50:C50"/>
    <mergeCell ref="D50:G50"/>
    <mergeCell ref="H50:K50"/>
    <mergeCell ref="L50:O50"/>
    <mergeCell ref="P50:Q50"/>
    <mergeCell ref="R50:S50"/>
    <mergeCell ref="T50:V50"/>
    <mergeCell ref="W50:Z50"/>
    <mergeCell ref="AA50:AB50"/>
    <mergeCell ref="AC50:AD50"/>
    <mergeCell ref="AE50:AG50"/>
    <mergeCell ref="AH50:AJ50"/>
    <mergeCell ref="A49:C49"/>
    <mergeCell ref="D49:G49"/>
    <mergeCell ref="H49:K49"/>
    <mergeCell ref="L49:O49"/>
    <mergeCell ref="P49:Q49"/>
    <mergeCell ref="R49:S49"/>
    <mergeCell ref="T49:V49"/>
    <mergeCell ref="W49:Z49"/>
    <mergeCell ref="AA49:AB49"/>
    <mergeCell ref="A47:C48"/>
    <mergeCell ref="D47:G48"/>
    <mergeCell ref="H47:K48"/>
    <mergeCell ref="L47:V47"/>
    <mergeCell ref="W47:AG47"/>
    <mergeCell ref="AH47:AJ48"/>
    <mergeCell ref="L48:O48"/>
    <mergeCell ref="P48:Q48"/>
    <mergeCell ref="R48:S48"/>
    <mergeCell ref="T48:V48"/>
    <mergeCell ref="W48:Z48"/>
    <mergeCell ref="AA48:AB48"/>
    <mergeCell ref="AC48:AD48"/>
    <mergeCell ref="AE48:AG48"/>
    <mergeCell ref="AG1:AJ1"/>
    <mergeCell ref="AE76:AF76"/>
    <mergeCell ref="AH76:AI76"/>
    <mergeCell ref="AH77:AI77"/>
    <mergeCell ref="AE75:AF75"/>
    <mergeCell ref="AH64:AI64"/>
    <mergeCell ref="AH65:AI65"/>
    <mergeCell ref="AH66:AI66"/>
    <mergeCell ref="AH67:AI67"/>
    <mergeCell ref="AH68:AI68"/>
    <mergeCell ref="AH69:AI69"/>
    <mergeCell ref="AH70:AI70"/>
    <mergeCell ref="AH71:AI71"/>
    <mergeCell ref="AH72:AI72"/>
    <mergeCell ref="AH73:AI73"/>
    <mergeCell ref="AH74:AI74"/>
    <mergeCell ref="AH75:AI75"/>
    <mergeCell ref="AE67:AF67"/>
    <mergeCell ref="AE68:AF68"/>
    <mergeCell ref="AE69:AF69"/>
    <mergeCell ref="AE70:AF70"/>
    <mergeCell ref="AE73:AF73"/>
    <mergeCell ref="AE71:AF71"/>
    <mergeCell ref="AE72:AF72"/>
    <mergeCell ref="Y76:Z76"/>
    <mergeCell ref="AB76:AC76"/>
    <mergeCell ref="S75:T75"/>
    <mergeCell ref="AE74:AF74"/>
    <mergeCell ref="Y75:Z75"/>
    <mergeCell ref="AB64:AC64"/>
    <mergeCell ref="AB65:AC65"/>
    <mergeCell ref="AB66:AC66"/>
    <mergeCell ref="AB67:AC67"/>
    <mergeCell ref="AB68:AC68"/>
    <mergeCell ref="AB69:AC69"/>
    <mergeCell ref="AB70:AC70"/>
    <mergeCell ref="AB71:AC71"/>
    <mergeCell ref="AB72:AC72"/>
    <mergeCell ref="AB73:AC73"/>
    <mergeCell ref="AB74:AC74"/>
    <mergeCell ref="AB75:AC75"/>
    <mergeCell ref="Y67:Z67"/>
    <mergeCell ref="Y68:Z68"/>
    <mergeCell ref="Y69:Z69"/>
    <mergeCell ref="Y70:Z70"/>
    <mergeCell ref="Y71:Z71"/>
    <mergeCell ref="Y72:Z72"/>
    <mergeCell ref="Y73:Z73"/>
    <mergeCell ref="Y74:Z74"/>
    <mergeCell ref="S67:T67"/>
    <mergeCell ref="S68:T68"/>
    <mergeCell ref="S69:T69"/>
    <mergeCell ref="S70:T70"/>
    <mergeCell ref="S71:T71"/>
    <mergeCell ref="S72:T72"/>
    <mergeCell ref="S73:T73"/>
    <mergeCell ref="S74:T74"/>
    <mergeCell ref="V73:W73"/>
    <mergeCell ref="V74:W74"/>
    <mergeCell ref="P75:Q75"/>
    <mergeCell ref="M67:N67"/>
    <mergeCell ref="M68:N68"/>
    <mergeCell ref="M69:N69"/>
    <mergeCell ref="M70:N70"/>
    <mergeCell ref="M71:N71"/>
    <mergeCell ref="M72:N72"/>
    <mergeCell ref="M73:N73"/>
    <mergeCell ref="M74:N74"/>
    <mergeCell ref="M75:N75"/>
    <mergeCell ref="P67:Q67"/>
    <mergeCell ref="P68:Q68"/>
    <mergeCell ref="P69:Q69"/>
    <mergeCell ref="P70:Q70"/>
    <mergeCell ref="P71:Q71"/>
    <mergeCell ref="J61:R61"/>
    <mergeCell ref="P64:Q64"/>
    <mergeCell ref="P65:Q65"/>
    <mergeCell ref="P66:Q66"/>
    <mergeCell ref="AB61:AJ61"/>
    <mergeCell ref="AB62:AD63"/>
    <mergeCell ref="AE62:AG63"/>
    <mergeCell ref="AH62:AJ63"/>
    <mergeCell ref="G64:H64"/>
    <mergeCell ref="S64:T64"/>
    <mergeCell ref="S65:T65"/>
    <mergeCell ref="S66:T66"/>
    <mergeCell ref="Y64:Z64"/>
    <mergeCell ref="Y65:Z65"/>
    <mergeCell ref="Y66:Z66"/>
    <mergeCell ref="AE64:AF64"/>
    <mergeCell ref="AE65:AF65"/>
    <mergeCell ref="AE66:AF66"/>
    <mergeCell ref="P62:R63"/>
    <mergeCell ref="S61:AA61"/>
    <mergeCell ref="J65:K65"/>
    <mergeCell ref="J66:K66"/>
    <mergeCell ref="V64:W64"/>
    <mergeCell ref="V65:W65"/>
    <mergeCell ref="AU77:AW77"/>
    <mergeCell ref="BG77:BI77"/>
    <mergeCell ref="BK77:BM77"/>
    <mergeCell ref="A26:C26"/>
    <mergeCell ref="S62:U63"/>
    <mergeCell ref="V62:X63"/>
    <mergeCell ref="Y62:AA63"/>
    <mergeCell ref="A75:F75"/>
    <mergeCell ref="G75:H75"/>
    <mergeCell ref="A67:F67"/>
    <mergeCell ref="A68:F68"/>
    <mergeCell ref="A69:F69"/>
    <mergeCell ref="A70:F70"/>
    <mergeCell ref="A71:F71"/>
    <mergeCell ref="A72:F72"/>
    <mergeCell ref="A73:F73"/>
    <mergeCell ref="A74:F74"/>
    <mergeCell ref="J72:K72"/>
    <mergeCell ref="J73:K73"/>
    <mergeCell ref="J74:K74"/>
    <mergeCell ref="J75:K75"/>
    <mergeCell ref="J64:K64"/>
    <mergeCell ref="A61:F63"/>
    <mergeCell ref="A64:F64"/>
    <mergeCell ref="H90:K90"/>
    <mergeCell ref="L99:O99"/>
    <mergeCell ref="A91:C91"/>
    <mergeCell ref="D91:G91"/>
    <mergeCell ref="A3:AJ3"/>
    <mergeCell ref="D87:G89"/>
    <mergeCell ref="A87:C89"/>
    <mergeCell ref="H87:K89"/>
    <mergeCell ref="L87:O89"/>
    <mergeCell ref="P88:S88"/>
    <mergeCell ref="P89:S89"/>
    <mergeCell ref="X87:AA89"/>
    <mergeCell ref="P87:S87"/>
    <mergeCell ref="T87:W87"/>
    <mergeCell ref="A65:F65"/>
    <mergeCell ref="A66:F66"/>
    <mergeCell ref="G65:H65"/>
    <mergeCell ref="G66:H66"/>
    <mergeCell ref="G61:I63"/>
    <mergeCell ref="M64:N64"/>
    <mergeCell ref="M65:N65"/>
    <mergeCell ref="M66:N66"/>
    <mergeCell ref="J62:L63"/>
    <mergeCell ref="M62:O63"/>
    <mergeCell ref="A116:A117"/>
    <mergeCell ref="B116:B117"/>
    <mergeCell ref="C116:D116"/>
    <mergeCell ref="C117:D117"/>
    <mergeCell ref="E116:AD116"/>
    <mergeCell ref="E117:AD117"/>
    <mergeCell ref="AH114:AJ114"/>
    <mergeCell ref="A99:C99"/>
    <mergeCell ref="A110:G110"/>
    <mergeCell ref="AE115:AF115"/>
    <mergeCell ref="AH115:AI115"/>
    <mergeCell ref="A114:AD114"/>
    <mergeCell ref="B115:AD115"/>
    <mergeCell ref="AE116:AF116"/>
    <mergeCell ref="AH116:AI116"/>
    <mergeCell ref="AE117:AF117"/>
    <mergeCell ref="AH117:AI117"/>
    <mergeCell ref="AE114:AG114"/>
    <mergeCell ref="L110:O110"/>
    <mergeCell ref="A101:C101"/>
    <mergeCell ref="D101:G101"/>
    <mergeCell ref="H101:K101"/>
    <mergeCell ref="L101:O101"/>
    <mergeCell ref="P101:S101"/>
    <mergeCell ref="G71:H71"/>
    <mergeCell ref="G74:H74"/>
    <mergeCell ref="J67:K67"/>
    <mergeCell ref="J68:K68"/>
    <mergeCell ref="J69:K69"/>
    <mergeCell ref="P72:Q72"/>
    <mergeCell ref="P73:Q73"/>
    <mergeCell ref="P74:Q74"/>
    <mergeCell ref="J71:K71"/>
    <mergeCell ref="G67:H67"/>
    <mergeCell ref="G68:H68"/>
    <mergeCell ref="G69:H69"/>
    <mergeCell ref="G70:H70"/>
    <mergeCell ref="T90:W90"/>
    <mergeCell ref="T93:W93"/>
    <mergeCell ref="T99:W99"/>
    <mergeCell ref="A93:C93"/>
    <mergeCell ref="Y77:Z77"/>
    <mergeCell ref="K17:L17"/>
    <mergeCell ref="A83:K84"/>
    <mergeCell ref="L83:R83"/>
    <mergeCell ref="S83:Y83"/>
    <mergeCell ref="L84:P84"/>
    <mergeCell ref="A20:C20"/>
    <mergeCell ref="A23:C23"/>
    <mergeCell ref="A24:C24"/>
    <mergeCell ref="A25:C25"/>
    <mergeCell ref="A28:C28"/>
    <mergeCell ref="A29:C29"/>
    <mergeCell ref="H23:K23"/>
    <mergeCell ref="H27:K27"/>
    <mergeCell ref="P77:Q77"/>
    <mergeCell ref="J78:N78"/>
    <mergeCell ref="S78:W78"/>
    <mergeCell ref="J76:K76"/>
    <mergeCell ref="J70:K70"/>
    <mergeCell ref="G73:H73"/>
    <mergeCell ref="AE122:AG122"/>
    <mergeCell ref="AH122:AJ122"/>
    <mergeCell ref="AB78:AF78"/>
    <mergeCell ref="J77:K77"/>
    <mergeCell ref="M77:N77"/>
    <mergeCell ref="S77:T77"/>
    <mergeCell ref="V77:W77"/>
    <mergeCell ref="AB77:AC77"/>
    <mergeCell ref="AE77:AF77"/>
    <mergeCell ref="H110:K110"/>
    <mergeCell ref="X110:AA110"/>
    <mergeCell ref="P110:S110"/>
    <mergeCell ref="T110:W110"/>
    <mergeCell ref="T88:W88"/>
    <mergeCell ref="T89:W89"/>
    <mergeCell ref="B122:AD122"/>
    <mergeCell ref="AH119:AI119"/>
    <mergeCell ref="A119:AG119"/>
    <mergeCell ref="AE118:AF118"/>
    <mergeCell ref="AH118:AI118"/>
    <mergeCell ref="B118:AD118"/>
    <mergeCell ref="X84:Y84"/>
    <mergeCell ref="A90:C90"/>
    <mergeCell ref="Q84:R84"/>
    <mergeCell ref="A6:F6"/>
    <mergeCell ref="G6:R6"/>
    <mergeCell ref="S6:X6"/>
    <mergeCell ref="Y6:Z6"/>
    <mergeCell ref="AG6:AJ6"/>
    <mergeCell ref="A7:F8"/>
    <mergeCell ref="G7:J7"/>
    <mergeCell ref="K7:R7"/>
    <mergeCell ref="S7:V7"/>
    <mergeCell ref="W7:AJ7"/>
    <mergeCell ref="G8:J8"/>
    <mergeCell ref="K8:L8"/>
    <mergeCell ref="N8:V8"/>
    <mergeCell ref="W8:X8"/>
    <mergeCell ref="Z8:AG8"/>
    <mergeCell ref="AH8:AJ8"/>
    <mergeCell ref="A11:F12"/>
    <mergeCell ref="H11:AJ11"/>
    <mergeCell ref="G12:AJ12"/>
    <mergeCell ref="A13:F13"/>
    <mergeCell ref="G13:J13"/>
    <mergeCell ref="K13:R13"/>
    <mergeCell ref="S13:V13"/>
    <mergeCell ref="W13:AJ13"/>
    <mergeCell ref="A14:F14"/>
    <mergeCell ref="G14:AJ14"/>
    <mergeCell ref="AE19:AG19"/>
    <mergeCell ref="W18:AG18"/>
    <mergeCell ref="AH18:AJ19"/>
    <mergeCell ref="O17:P17"/>
    <mergeCell ref="D90:G90"/>
    <mergeCell ref="D93:G93"/>
    <mergeCell ref="D99:G99"/>
    <mergeCell ref="A27:C27"/>
    <mergeCell ref="L25:O25"/>
    <mergeCell ref="R25:S25"/>
    <mergeCell ref="P25:Q25"/>
    <mergeCell ref="W25:Z25"/>
    <mergeCell ref="AA25:AB25"/>
    <mergeCell ref="AC25:AD25"/>
    <mergeCell ref="H93:K93"/>
    <mergeCell ref="H99:K99"/>
    <mergeCell ref="L90:O90"/>
    <mergeCell ref="L93:O93"/>
    <mergeCell ref="X90:AA90"/>
    <mergeCell ref="X93:AA93"/>
    <mergeCell ref="X99:AA99"/>
    <mergeCell ref="P90:S90"/>
    <mergeCell ref="P93:S93"/>
    <mergeCell ref="P99:S99"/>
    <mergeCell ref="A18:C19"/>
    <mergeCell ref="H18:K19"/>
    <mergeCell ref="L19:O19"/>
    <mergeCell ref="P19:Q19"/>
    <mergeCell ref="R19:S19"/>
    <mergeCell ref="W19:Z19"/>
    <mergeCell ref="AA19:AB19"/>
    <mergeCell ref="AC19:AD19"/>
    <mergeCell ref="L18:V18"/>
    <mergeCell ref="A21:C21"/>
    <mergeCell ref="A22:C22"/>
    <mergeCell ref="L20:O20"/>
    <mergeCell ref="P20:Q20"/>
    <mergeCell ref="R20:S20"/>
    <mergeCell ref="H20:K20"/>
    <mergeCell ref="W20:Z20"/>
    <mergeCell ref="H22:K22"/>
    <mergeCell ref="L22:O22"/>
    <mergeCell ref="P22:Q22"/>
    <mergeCell ref="R22:S22"/>
    <mergeCell ref="W22:Z22"/>
    <mergeCell ref="AE22:AG22"/>
    <mergeCell ref="AE23:AG23"/>
    <mergeCell ref="AA20:AB20"/>
    <mergeCell ref="AC20:AD20"/>
    <mergeCell ref="H21:K21"/>
    <mergeCell ref="L21:O21"/>
    <mergeCell ref="P21:Q21"/>
    <mergeCell ref="R21:S21"/>
    <mergeCell ref="W21:Z21"/>
    <mergeCell ref="AA21:AB21"/>
    <mergeCell ref="AC21:AD21"/>
    <mergeCell ref="AE20:AG20"/>
    <mergeCell ref="AE21:AG21"/>
    <mergeCell ref="AA22:AB22"/>
    <mergeCell ref="AC22:AD22"/>
    <mergeCell ref="L23:O23"/>
    <mergeCell ref="P23:Q23"/>
    <mergeCell ref="R23:S23"/>
    <mergeCell ref="W23:Z23"/>
    <mergeCell ref="AA23:AB23"/>
    <mergeCell ref="AC23:AD23"/>
    <mergeCell ref="T23:V23"/>
    <mergeCell ref="T24:V24"/>
    <mergeCell ref="T25:V25"/>
    <mergeCell ref="T26:V26"/>
    <mergeCell ref="AE24:AG24"/>
    <mergeCell ref="AE25:AG25"/>
    <mergeCell ref="AE26:AG26"/>
    <mergeCell ref="H24:K24"/>
    <mergeCell ref="L24:O24"/>
    <mergeCell ref="P24:Q24"/>
    <mergeCell ref="R24:S24"/>
    <mergeCell ref="W24:Z24"/>
    <mergeCell ref="AA24:AB24"/>
    <mergeCell ref="AC24:AD24"/>
    <mergeCell ref="L27:O27"/>
    <mergeCell ref="P27:Q27"/>
    <mergeCell ref="R27:S27"/>
    <mergeCell ref="W27:Z27"/>
    <mergeCell ref="AA27:AB27"/>
    <mergeCell ref="AC27:AD27"/>
    <mergeCell ref="T27:V27"/>
    <mergeCell ref="AE27:AG27"/>
    <mergeCell ref="H25:K25"/>
    <mergeCell ref="H26:K26"/>
    <mergeCell ref="L26:O26"/>
    <mergeCell ref="P26:Q26"/>
    <mergeCell ref="R26:S26"/>
    <mergeCell ref="W26:Z26"/>
    <mergeCell ref="AA26:AB26"/>
    <mergeCell ref="AC26:AD26"/>
    <mergeCell ref="AE28:AG28"/>
    <mergeCell ref="AE29:AG29"/>
    <mergeCell ref="AH29:AJ29"/>
    <mergeCell ref="H28:K28"/>
    <mergeCell ref="L28:O28"/>
    <mergeCell ref="P28:Q28"/>
    <mergeCell ref="R28:S28"/>
    <mergeCell ref="W28:Z28"/>
    <mergeCell ref="AA28:AB28"/>
    <mergeCell ref="AC28:AD28"/>
    <mergeCell ref="H29:K29"/>
    <mergeCell ref="L29:O29"/>
    <mergeCell ref="P29:Q29"/>
    <mergeCell ref="R29:S29"/>
    <mergeCell ref="W29:Z29"/>
    <mergeCell ref="AA29:AB29"/>
    <mergeCell ref="AC29:AD29"/>
    <mergeCell ref="T28:V28"/>
    <mergeCell ref="T29:V29"/>
    <mergeCell ref="H91:K91"/>
    <mergeCell ref="L91:O91"/>
    <mergeCell ref="P91:S91"/>
    <mergeCell ref="T91:W91"/>
    <mergeCell ref="X91:AA91"/>
    <mergeCell ref="A92:C92"/>
    <mergeCell ref="D92:G92"/>
    <mergeCell ref="H92:K92"/>
    <mergeCell ref="L92:O92"/>
    <mergeCell ref="P92:S92"/>
    <mergeCell ref="T92:W92"/>
    <mergeCell ref="X92:AA92"/>
    <mergeCell ref="A97:C97"/>
    <mergeCell ref="D97:G97"/>
    <mergeCell ref="H97:K97"/>
    <mergeCell ref="L97:O97"/>
    <mergeCell ref="P97:S97"/>
    <mergeCell ref="T97:W97"/>
    <mergeCell ref="X97:AA97"/>
    <mergeCell ref="A98:C98"/>
    <mergeCell ref="D98:G98"/>
    <mergeCell ref="H98:K98"/>
    <mergeCell ref="L98:O98"/>
    <mergeCell ref="P98:S98"/>
    <mergeCell ref="T98:W98"/>
    <mergeCell ref="X98:AA98"/>
    <mergeCell ref="H94:K94"/>
    <mergeCell ref="L94:O94"/>
    <mergeCell ref="P94:S94"/>
    <mergeCell ref="T94:W94"/>
    <mergeCell ref="X94:AA94"/>
    <mergeCell ref="A95:C95"/>
    <mergeCell ref="D95:G95"/>
    <mergeCell ref="H95:K95"/>
    <mergeCell ref="L95:O95"/>
    <mergeCell ref="P95:S95"/>
    <mergeCell ref="T95:W95"/>
    <mergeCell ref="X95:AA95"/>
    <mergeCell ref="A96:C96"/>
    <mergeCell ref="D96:G96"/>
    <mergeCell ref="H96:K96"/>
    <mergeCell ref="L96:O96"/>
    <mergeCell ref="P96:S96"/>
    <mergeCell ref="T96:W96"/>
    <mergeCell ref="X96:AA96"/>
    <mergeCell ref="T19:V19"/>
    <mergeCell ref="D18:G19"/>
    <mergeCell ref="D20:G20"/>
    <mergeCell ref="D21:G21"/>
    <mergeCell ref="D22:G22"/>
    <mergeCell ref="D23:G23"/>
    <mergeCell ref="D24:G24"/>
    <mergeCell ref="D25:G25"/>
    <mergeCell ref="D26:G26"/>
    <mergeCell ref="D27:G27"/>
    <mergeCell ref="D28:G28"/>
    <mergeCell ref="D29:G29"/>
    <mergeCell ref="T20:V20"/>
    <mergeCell ref="T21:V21"/>
    <mergeCell ref="T22:V22"/>
    <mergeCell ref="A94:C94"/>
    <mergeCell ref="D94:G94"/>
    <mergeCell ref="AH20:AJ20"/>
    <mergeCell ref="AH21:AJ21"/>
    <mergeCell ref="AH22:AJ22"/>
    <mergeCell ref="AH23:AJ23"/>
    <mergeCell ref="AH24:AJ24"/>
    <mergeCell ref="AH25:AJ25"/>
    <mergeCell ref="AH26:AJ26"/>
    <mergeCell ref="AH27:AJ27"/>
    <mergeCell ref="AH28:AJ28"/>
  </mergeCells>
  <phoneticPr fontId="6"/>
  <dataValidations count="5">
    <dataValidation type="list" allowBlank="1" showInputMessage="1" showErrorMessage="1" sqref="C116:D117" xr:uid="{00000000-0002-0000-0000-000000000000}">
      <formula1>"○,×"</formula1>
    </dataValidation>
    <dataValidation type="whole" allowBlank="1" showInputMessage="1" showErrorMessage="1" sqref="G64:H75" xr:uid="{00000000-0002-0000-0000-000001000000}">
      <formula1>1</formula1>
      <formula2>999</formula2>
    </dataValidation>
    <dataValidation type="whole" allowBlank="1" showInputMessage="1" showErrorMessage="1" sqref="M75:N75 S75:T75 V64:W75 M64:N72 J64:K72 J75:K75 S64:T72" xr:uid="{00000000-0002-0000-0000-000002000000}">
      <formula1>0</formula1>
      <formula2>9.99999999999999E+30</formula2>
    </dataValidation>
    <dataValidation type="list" allowBlank="1" showInputMessage="1" showErrorMessage="1" sqref="Y6:Z6" xr:uid="{00000000-0002-0000-0000-000003000000}">
      <formula1>"明治,大正,昭和,平成,令和"</formula1>
    </dataValidation>
    <dataValidation type="whole" allowBlank="1" showInputMessage="1" showErrorMessage="1" sqref="S73:T74 M73:N74 J73:K74" xr:uid="{00000000-0002-0000-0000-000004000000}">
      <formula1>1</formula1>
      <formula2>9.99999999999999E+30</formula2>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N115"/>
  <sheetViews>
    <sheetView showZeros="0" tabSelected="1" view="pageBreakPreview" zoomScaleNormal="100" zoomScaleSheetLayoutView="100" workbookViewId="0">
      <selection activeCell="Y9" sqref="Y9:AJ9"/>
    </sheetView>
  </sheetViews>
  <sheetFormatPr defaultColWidth="9" defaultRowHeight="19.05" customHeight="1" x14ac:dyDescent="0.2"/>
  <cols>
    <col min="1" max="67" width="3.88671875" style="51" customWidth="1"/>
    <col min="68" max="16384" width="9" style="51"/>
  </cols>
  <sheetData>
    <row r="1" spans="1:41" ht="19.05" customHeight="1" thickBot="1" x14ac:dyDescent="0.25">
      <c r="A1" s="50" t="s">
        <v>188</v>
      </c>
      <c r="AG1" s="608" t="s">
        <v>106</v>
      </c>
      <c r="AH1" s="609"/>
      <c r="AI1" s="609"/>
      <c r="AJ1" s="610"/>
    </row>
    <row r="2" spans="1:41" ht="19.05" customHeight="1" x14ac:dyDescent="0.2">
      <c r="A2" s="52"/>
    </row>
    <row r="3" spans="1:41" ht="19.05" customHeight="1" x14ac:dyDescent="0.2">
      <c r="A3" s="305" t="s">
        <v>192</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row>
    <row r="5" spans="1:41" ht="19.05" customHeight="1" thickBot="1" x14ac:dyDescent="0.25">
      <c r="A5" s="52" t="s">
        <v>125</v>
      </c>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row>
    <row r="6" spans="1:41" ht="19.05" customHeight="1" x14ac:dyDescent="0.2">
      <c r="A6" s="611" t="s">
        <v>126</v>
      </c>
      <c r="B6" s="211"/>
      <c r="C6" s="211"/>
      <c r="D6" s="211"/>
      <c r="E6" s="211"/>
      <c r="F6" s="212"/>
      <c r="G6" s="208" t="s">
        <v>92</v>
      </c>
      <c r="H6" s="209"/>
      <c r="I6" s="209"/>
      <c r="J6" s="209"/>
      <c r="K6" s="209"/>
      <c r="L6" s="209"/>
      <c r="M6" s="209"/>
      <c r="N6" s="209"/>
      <c r="O6" s="209"/>
      <c r="P6" s="209"/>
      <c r="Q6" s="209"/>
      <c r="R6" s="210"/>
      <c r="S6" s="612" t="s">
        <v>209</v>
      </c>
      <c r="T6" s="613"/>
      <c r="U6" s="613"/>
      <c r="V6" s="613"/>
      <c r="W6" s="613"/>
      <c r="X6" s="614"/>
      <c r="Y6" s="615">
        <v>75</v>
      </c>
      <c r="Z6" s="615"/>
      <c r="AA6" s="53" t="s">
        <v>31</v>
      </c>
      <c r="AB6" s="612" t="s">
        <v>127</v>
      </c>
      <c r="AC6" s="613"/>
      <c r="AD6" s="613"/>
      <c r="AE6" s="613"/>
      <c r="AF6" s="613"/>
      <c r="AG6" s="614"/>
      <c r="AH6" s="616" t="s">
        <v>73</v>
      </c>
      <c r="AI6" s="617"/>
      <c r="AJ6" s="54"/>
      <c r="AL6" s="55"/>
    </row>
    <row r="7" spans="1:41" ht="19.05" customHeight="1" x14ac:dyDescent="0.2">
      <c r="A7" s="573" t="s">
        <v>129</v>
      </c>
      <c r="B7" s="574"/>
      <c r="C7" s="574"/>
      <c r="D7" s="574"/>
      <c r="E7" s="574"/>
      <c r="F7" s="575"/>
      <c r="G7" s="188" t="s">
        <v>59</v>
      </c>
      <c r="H7" s="189"/>
      <c r="I7" s="189"/>
      <c r="J7" s="189"/>
      <c r="K7" s="189"/>
      <c r="L7" s="190"/>
      <c r="M7" s="598" t="s">
        <v>75</v>
      </c>
      <c r="N7" s="599"/>
      <c r="O7" s="600" t="s">
        <v>210</v>
      </c>
      <c r="P7" s="600"/>
      <c r="Q7" s="600"/>
      <c r="R7" s="600"/>
      <c r="S7" s="600"/>
      <c r="T7" s="600"/>
      <c r="U7" s="600"/>
      <c r="V7" s="600"/>
      <c r="W7" s="600"/>
      <c r="X7" s="601"/>
      <c r="Y7" s="602"/>
      <c r="Z7" s="603"/>
      <c r="AA7" s="603"/>
      <c r="AB7" s="603"/>
      <c r="AC7" s="603"/>
      <c r="AD7" s="603"/>
      <c r="AE7" s="603"/>
      <c r="AF7" s="603"/>
      <c r="AG7" s="603"/>
      <c r="AH7" s="603"/>
      <c r="AI7" s="603"/>
      <c r="AJ7" s="604"/>
      <c r="AL7" s="55"/>
      <c r="AO7" s="55"/>
    </row>
    <row r="8" spans="1:41" ht="19.05" customHeight="1" x14ac:dyDescent="0.2">
      <c r="A8" s="595"/>
      <c r="B8" s="596"/>
      <c r="C8" s="596"/>
      <c r="D8" s="596"/>
      <c r="E8" s="596"/>
      <c r="F8" s="597"/>
      <c r="G8" s="188" t="s">
        <v>85</v>
      </c>
      <c r="H8" s="189"/>
      <c r="I8" s="189"/>
      <c r="J8" s="190"/>
      <c r="K8" s="222" t="s">
        <v>93</v>
      </c>
      <c r="L8" s="192"/>
      <c r="M8" s="192"/>
      <c r="N8" s="192"/>
      <c r="O8" s="192"/>
      <c r="P8" s="192"/>
      <c r="Q8" s="192"/>
      <c r="R8" s="193"/>
      <c r="S8" s="188" t="s">
        <v>86</v>
      </c>
      <c r="T8" s="189"/>
      <c r="U8" s="189"/>
      <c r="V8" s="189"/>
      <c r="W8" s="189"/>
      <c r="X8" s="189"/>
      <c r="Y8" s="189"/>
      <c r="Z8" s="190"/>
      <c r="AA8" s="605" t="s">
        <v>87</v>
      </c>
      <c r="AB8" s="605"/>
      <c r="AC8" s="103">
        <v>3</v>
      </c>
      <c r="AD8" s="56" t="s">
        <v>1</v>
      </c>
      <c r="AE8" s="606"/>
      <c r="AF8" s="606"/>
      <c r="AG8" s="606"/>
      <c r="AH8" s="606"/>
      <c r="AI8" s="606"/>
      <c r="AJ8" s="607"/>
      <c r="AL8" s="55"/>
    </row>
    <row r="9" spans="1:41" ht="19.05" customHeight="1" x14ac:dyDescent="0.2">
      <c r="A9" s="592"/>
      <c r="B9" s="593"/>
      <c r="C9" s="593"/>
      <c r="D9" s="593"/>
      <c r="E9" s="593"/>
      <c r="F9" s="594"/>
      <c r="G9" s="618" t="s">
        <v>58</v>
      </c>
      <c r="H9" s="619"/>
      <c r="I9" s="619"/>
      <c r="J9" s="619"/>
      <c r="K9" s="619"/>
      <c r="L9" s="619"/>
      <c r="M9" s="619"/>
      <c r="N9" s="619"/>
      <c r="O9" s="619"/>
      <c r="P9" s="619"/>
      <c r="Q9" s="619"/>
      <c r="R9" s="619"/>
      <c r="S9" s="619"/>
      <c r="T9" s="619"/>
      <c r="U9" s="619"/>
      <c r="V9" s="620"/>
      <c r="W9" s="621"/>
      <c r="X9" s="622"/>
      <c r="Y9" s="600" t="s">
        <v>211</v>
      </c>
      <c r="Z9" s="600"/>
      <c r="AA9" s="600"/>
      <c r="AB9" s="600"/>
      <c r="AC9" s="600"/>
      <c r="AD9" s="600"/>
      <c r="AE9" s="600"/>
      <c r="AF9" s="600"/>
      <c r="AG9" s="600"/>
      <c r="AH9" s="600"/>
      <c r="AI9" s="600"/>
      <c r="AJ9" s="623"/>
      <c r="AL9" s="55"/>
    </row>
    <row r="10" spans="1:41" ht="19.05" hidden="1" customHeight="1" x14ac:dyDescent="0.2">
      <c r="A10" s="57"/>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9"/>
      <c r="AO10" s="55"/>
    </row>
    <row r="11" spans="1:41" ht="19.05" customHeight="1" x14ac:dyDescent="0.2">
      <c r="A11" s="573" t="s">
        <v>130</v>
      </c>
      <c r="B11" s="574"/>
      <c r="C11" s="574"/>
      <c r="D11" s="574"/>
      <c r="E11" s="574"/>
      <c r="F11" s="575"/>
      <c r="G11" s="60" t="s">
        <v>5</v>
      </c>
      <c r="H11" s="180" t="s">
        <v>102</v>
      </c>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1"/>
      <c r="AL11" s="55"/>
    </row>
    <row r="12" spans="1:41" ht="19.05" customHeight="1" x14ac:dyDescent="0.2">
      <c r="A12" s="592"/>
      <c r="B12" s="593"/>
      <c r="C12" s="593"/>
      <c r="D12" s="593"/>
      <c r="E12" s="593"/>
      <c r="F12" s="594"/>
      <c r="G12" s="182" t="s">
        <v>49</v>
      </c>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4"/>
      <c r="AL12" s="55"/>
    </row>
    <row r="13" spans="1:41" ht="19.05" customHeight="1" x14ac:dyDescent="0.2">
      <c r="A13" s="573" t="s">
        <v>4</v>
      </c>
      <c r="B13" s="574"/>
      <c r="C13" s="574"/>
      <c r="D13" s="574"/>
      <c r="E13" s="574"/>
      <c r="F13" s="575"/>
      <c r="G13" s="188" t="s">
        <v>60</v>
      </c>
      <c r="H13" s="189"/>
      <c r="I13" s="189"/>
      <c r="J13" s="190"/>
      <c r="K13" s="191" t="s">
        <v>94</v>
      </c>
      <c r="L13" s="192"/>
      <c r="M13" s="192"/>
      <c r="N13" s="192"/>
      <c r="O13" s="192"/>
      <c r="P13" s="192"/>
      <c r="Q13" s="192"/>
      <c r="R13" s="193"/>
      <c r="S13" s="576" t="s">
        <v>61</v>
      </c>
      <c r="T13" s="577"/>
      <c r="U13" s="577"/>
      <c r="V13" s="578"/>
      <c r="W13" s="579" t="s">
        <v>50</v>
      </c>
      <c r="X13" s="580"/>
      <c r="Y13" s="580"/>
      <c r="Z13" s="580"/>
      <c r="AA13" s="580"/>
      <c r="AB13" s="580"/>
      <c r="AC13" s="580"/>
      <c r="AD13" s="580"/>
      <c r="AE13" s="580"/>
      <c r="AF13" s="580"/>
      <c r="AG13" s="580"/>
      <c r="AH13" s="580"/>
      <c r="AI13" s="580"/>
      <c r="AJ13" s="581"/>
    </row>
    <row r="14" spans="1:41" ht="19.05" customHeight="1" thickBot="1" x14ac:dyDescent="0.25">
      <c r="A14" s="582" t="s">
        <v>28</v>
      </c>
      <c r="B14" s="583"/>
      <c r="C14" s="583"/>
      <c r="D14" s="583"/>
      <c r="E14" s="583"/>
      <c r="F14" s="583"/>
      <c r="G14" s="584" t="s">
        <v>144</v>
      </c>
      <c r="H14" s="585"/>
      <c r="I14" s="585"/>
      <c r="J14" s="585"/>
      <c r="K14" s="585"/>
      <c r="L14" s="585"/>
      <c r="M14" s="585"/>
      <c r="N14" s="585"/>
      <c r="O14" s="585"/>
      <c r="P14" s="585"/>
      <c r="Q14" s="585"/>
      <c r="R14" s="585"/>
      <c r="S14" s="586" t="s">
        <v>14</v>
      </c>
      <c r="T14" s="587"/>
      <c r="U14" s="587"/>
      <c r="V14" s="588"/>
      <c r="W14" s="589" t="s">
        <v>18</v>
      </c>
      <c r="X14" s="590"/>
      <c r="Y14" s="590"/>
      <c r="Z14" s="591"/>
      <c r="AA14" s="502"/>
      <c r="AB14" s="502"/>
      <c r="AC14" s="502"/>
      <c r="AD14" s="502"/>
      <c r="AE14" s="502"/>
      <c r="AF14" s="502"/>
      <c r="AG14" s="502"/>
      <c r="AH14" s="502"/>
      <c r="AI14" s="502"/>
      <c r="AJ14" s="503"/>
    </row>
    <row r="15" spans="1:41" ht="19.05" customHeight="1" x14ac:dyDescent="0.2">
      <c r="D15" s="61"/>
      <c r="P15" s="62"/>
    </row>
    <row r="16" spans="1:41" ht="19.05" customHeight="1" x14ac:dyDescent="0.2">
      <c r="A16" s="52" t="s">
        <v>146</v>
      </c>
      <c r="B16" s="52"/>
      <c r="C16" s="52"/>
      <c r="D16" s="52"/>
      <c r="E16" s="52"/>
      <c r="F16" s="52"/>
      <c r="G16" s="63"/>
      <c r="H16" s="52"/>
      <c r="I16" s="52"/>
      <c r="J16" s="52"/>
      <c r="K16" s="52"/>
      <c r="L16" s="52"/>
      <c r="M16" s="52"/>
      <c r="N16" s="52"/>
      <c r="O16" s="52"/>
      <c r="P16" s="52"/>
      <c r="Q16" s="52"/>
      <c r="R16" s="52"/>
      <c r="S16" s="52"/>
      <c r="T16" s="52"/>
      <c r="U16" s="52"/>
      <c r="V16" s="52"/>
      <c r="W16" s="52"/>
      <c r="X16" s="52"/>
      <c r="Y16" s="52"/>
      <c r="Z16" s="52"/>
      <c r="AH16" s="52"/>
      <c r="AI16" s="52"/>
      <c r="AJ16" s="52"/>
    </row>
    <row r="17" spans="1:48" ht="19.05" customHeight="1" x14ac:dyDescent="0.2">
      <c r="A17" s="52" t="s">
        <v>63</v>
      </c>
      <c r="B17" s="52"/>
      <c r="C17" s="52"/>
      <c r="D17" s="52"/>
      <c r="E17" s="52"/>
      <c r="F17" s="52"/>
      <c r="G17" s="52"/>
      <c r="H17" s="52"/>
      <c r="K17" s="167">
        <v>1</v>
      </c>
      <c r="L17" s="167"/>
      <c r="M17" s="63" t="s">
        <v>10</v>
      </c>
      <c r="N17" s="52"/>
      <c r="O17" s="52"/>
      <c r="P17" s="52"/>
      <c r="Q17" s="52"/>
      <c r="R17" s="52"/>
      <c r="S17" s="52"/>
      <c r="T17" s="52"/>
      <c r="U17" s="52"/>
      <c r="V17" s="64"/>
      <c r="W17" s="64"/>
      <c r="X17" s="63"/>
      <c r="Y17" s="65"/>
      <c r="Z17" s="52"/>
      <c r="AA17" s="52"/>
      <c r="AB17" s="52"/>
      <c r="AC17" s="52"/>
      <c r="AD17" s="52"/>
      <c r="AE17" s="52"/>
      <c r="AF17" s="64"/>
      <c r="AG17" s="64"/>
      <c r="AH17" s="66"/>
      <c r="AI17" s="66"/>
      <c r="AO17" s="55"/>
      <c r="AP17" s="55"/>
      <c r="AQ17" s="55"/>
      <c r="AR17" s="55"/>
      <c r="AS17" s="55"/>
      <c r="AT17" s="55"/>
      <c r="AU17" s="67"/>
      <c r="AV17" s="68"/>
    </row>
    <row r="18" spans="1:48" ht="19.05" customHeight="1" x14ac:dyDescent="0.2">
      <c r="A18" s="52"/>
      <c r="B18" s="52"/>
      <c r="C18" s="52"/>
      <c r="D18" s="52"/>
      <c r="E18" s="52"/>
      <c r="F18" s="52"/>
      <c r="G18" s="52"/>
      <c r="H18" s="52"/>
      <c r="K18" s="63"/>
      <c r="L18" s="63"/>
      <c r="M18" s="63"/>
      <c r="O18" s="52"/>
      <c r="P18" s="52"/>
      <c r="Q18" s="52"/>
      <c r="R18" s="52"/>
      <c r="S18" s="52"/>
      <c r="T18" s="52"/>
      <c r="U18" s="52"/>
      <c r="V18" s="52"/>
      <c r="AO18" s="55"/>
      <c r="AP18" s="55"/>
      <c r="AQ18" s="55"/>
      <c r="AR18" s="55"/>
      <c r="AS18" s="55"/>
      <c r="AT18" s="55"/>
      <c r="AU18" s="67"/>
      <c r="AV18" s="68"/>
    </row>
    <row r="19" spans="1:48" ht="19.05" customHeight="1" thickBot="1" x14ac:dyDescent="0.25">
      <c r="A19" s="52" t="s">
        <v>205</v>
      </c>
      <c r="B19" s="52"/>
      <c r="C19" s="52"/>
      <c r="D19" s="52"/>
      <c r="E19" s="52"/>
      <c r="F19" s="52"/>
      <c r="G19" s="63"/>
      <c r="H19" s="52"/>
      <c r="I19" s="52"/>
      <c r="J19" s="52"/>
      <c r="K19" s="52"/>
      <c r="L19" s="52"/>
      <c r="M19" s="52"/>
      <c r="N19" s="52"/>
      <c r="O19" s="52"/>
      <c r="P19" s="167">
        <v>2</v>
      </c>
      <c r="Q19" s="167"/>
      <c r="R19" s="63" t="s">
        <v>10</v>
      </c>
      <c r="S19" s="52"/>
      <c r="T19" s="52"/>
      <c r="U19" s="52"/>
      <c r="V19" s="52"/>
      <c r="W19" s="52"/>
      <c r="X19" s="52"/>
      <c r="Y19" s="52"/>
      <c r="Z19" s="52"/>
      <c r="AB19" s="52"/>
      <c r="AC19" s="52"/>
      <c r="AD19" s="63"/>
      <c r="AH19" s="52"/>
      <c r="AI19" s="52"/>
      <c r="AJ19" s="52"/>
    </row>
    <row r="20" spans="1:48" ht="19.05" customHeight="1" x14ac:dyDescent="0.2">
      <c r="A20" s="535" t="s">
        <v>13</v>
      </c>
      <c r="B20" s="442"/>
      <c r="C20" s="443"/>
      <c r="D20" s="536" t="s">
        <v>32</v>
      </c>
      <c r="E20" s="536"/>
      <c r="F20" s="536"/>
      <c r="G20" s="104"/>
      <c r="H20" s="538" t="s">
        <v>67</v>
      </c>
      <c r="I20" s="539"/>
      <c r="J20" s="539"/>
      <c r="K20" s="539"/>
      <c r="L20" s="539"/>
      <c r="M20" s="104"/>
      <c r="N20" s="105" t="s">
        <v>33</v>
      </c>
      <c r="O20" s="106"/>
      <c r="P20" s="106"/>
      <c r="Q20" s="106"/>
      <c r="R20" s="106"/>
      <c r="S20" s="106"/>
      <c r="T20" s="106"/>
      <c r="U20" s="106"/>
      <c r="V20" s="106"/>
      <c r="W20" s="107"/>
      <c r="X20" s="104"/>
      <c r="Y20" s="543" t="s">
        <v>91</v>
      </c>
      <c r="Z20" s="543"/>
      <c r="AA20" s="543"/>
      <c r="AB20" s="543"/>
      <c r="AC20" s="543"/>
      <c r="AD20" s="543"/>
      <c r="AE20" s="543"/>
      <c r="AF20" s="543"/>
      <c r="AG20" s="543"/>
      <c r="AH20" s="543"/>
      <c r="AI20" s="543"/>
      <c r="AJ20" s="544"/>
    </row>
    <row r="21" spans="1:48" ht="19.05" customHeight="1" x14ac:dyDescent="0.2">
      <c r="A21" s="545" t="s">
        <v>66</v>
      </c>
      <c r="B21" s="546"/>
      <c r="C21" s="546"/>
      <c r="D21" s="537"/>
      <c r="E21" s="537"/>
      <c r="F21" s="537"/>
      <c r="G21" s="547"/>
      <c r="H21" s="547"/>
      <c r="I21" s="547"/>
      <c r="J21" s="547"/>
      <c r="K21" s="547"/>
      <c r="L21" s="547"/>
      <c r="M21" s="69" t="s">
        <v>69</v>
      </c>
      <c r="N21" s="69"/>
      <c r="O21" s="69"/>
      <c r="P21" s="69"/>
      <c r="Q21" s="69"/>
      <c r="R21" s="69"/>
      <c r="S21" s="69"/>
      <c r="T21" s="548"/>
      <c r="U21" s="549"/>
      <c r="V21" s="550" t="s">
        <v>54</v>
      </c>
      <c r="W21" s="551"/>
      <c r="X21" s="70" t="s">
        <v>44</v>
      </c>
      <c r="Y21" s="69"/>
      <c r="Z21" s="69"/>
      <c r="AA21" s="69"/>
      <c r="AB21" s="524" t="s">
        <v>194</v>
      </c>
      <c r="AC21" s="524"/>
      <c r="AD21" s="524"/>
      <c r="AE21" s="524"/>
      <c r="AF21" s="524"/>
      <c r="AG21" s="524"/>
      <c r="AH21" s="524"/>
      <c r="AI21" s="524"/>
      <c r="AJ21" s="525"/>
    </row>
    <row r="22" spans="1:48" ht="19.05" customHeight="1" x14ac:dyDescent="0.2">
      <c r="A22" s="526" t="s">
        <v>70</v>
      </c>
      <c r="B22" s="527"/>
      <c r="C22" s="528"/>
      <c r="D22" s="568" t="s">
        <v>62</v>
      </c>
      <c r="E22" s="529"/>
      <c r="F22" s="529"/>
      <c r="G22" s="530" t="s">
        <v>76</v>
      </c>
      <c r="H22" s="530"/>
      <c r="I22" s="530"/>
      <c r="J22" s="530"/>
      <c r="K22" s="530"/>
      <c r="L22" s="530"/>
      <c r="M22" s="569" t="s">
        <v>12</v>
      </c>
      <c r="N22" s="569"/>
      <c r="O22" s="569"/>
      <c r="P22" s="570">
        <v>22</v>
      </c>
      <c r="Q22" s="571"/>
      <c r="R22" s="71" t="s">
        <v>22</v>
      </c>
      <c r="S22" s="572" t="s">
        <v>64</v>
      </c>
      <c r="T22" s="572"/>
      <c r="U22" s="572"/>
      <c r="V22" s="533"/>
      <c r="W22" s="533"/>
      <c r="X22" s="533"/>
      <c r="Y22" s="533"/>
      <c r="Z22" s="533"/>
      <c r="AA22" s="533"/>
      <c r="AB22" s="533"/>
      <c r="AC22" s="533"/>
      <c r="AD22" s="533"/>
      <c r="AE22" s="533"/>
      <c r="AF22" s="533"/>
      <c r="AG22" s="533"/>
      <c r="AH22" s="533"/>
      <c r="AI22" s="533"/>
      <c r="AJ22" s="534"/>
    </row>
    <row r="23" spans="1:48" ht="19.05" customHeight="1" thickBot="1" x14ac:dyDescent="0.25">
      <c r="A23" s="484"/>
      <c r="B23" s="485"/>
      <c r="C23" s="518"/>
      <c r="D23" s="519" t="s">
        <v>20</v>
      </c>
      <c r="E23" s="519"/>
      <c r="F23" s="519"/>
      <c r="G23" s="520">
        <v>50</v>
      </c>
      <c r="H23" s="521"/>
      <c r="I23" s="477" t="s">
        <v>21</v>
      </c>
      <c r="J23" s="418"/>
      <c r="K23" s="418"/>
      <c r="L23" s="418"/>
      <c r="M23" s="519" t="s">
        <v>45</v>
      </c>
      <c r="N23" s="519"/>
      <c r="O23" s="519"/>
      <c r="P23" s="522">
        <f>IF(G23&gt;=100,25,IF(G23&gt;=70,20,IF(G23&gt;=50,15,IF(G23&gt;=1,10,0))))</f>
        <v>15</v>
      </c>
      <c r="Q23" s="523"/>
      <c r="R23" s="72" t="s">
        <v>46</v>
      </c>
      <c r="S23" s="501"/>
      <c r="T23" s="502"/>
      <c r="U23" s="502"/>
      <c r="V23" s="502"/>
      <c r="W23" s="502"/>
      <c r="X23" s="502"/>
      <c r="Y23" s="502"/>
      <c r="Z23" s="502"/>
      <c r="AA23" s="502"/>
      <c r="AB23" s="502"/>
      <c r="AC23" s="502"/>
      <c r="AD23" s="502"/>
      <c r="AE23" s="502"/>
      <c r="AF23" s="502"/>
      <c r="AG23" s="502"/>
      <c r="AH23" s="502"/>
      <c r="AI23" s="502"/>
      <c r="AJ23" s="503"/>
    </row>
    <row r="24" spans="1:48" ht="19.05" customHeight="1" x14ac:dyDescent="0.2">
      <c r="A24" s="535" t="s">
        <v>23</v>
      </c>
      <c r="B24" s="442"/>
      <c r="C24" s="443"/>
      <c r="D24" s="536" t="s">
        <v>32</v>
      </c>
      <c r="E24" s="536"/>
      <c r="F24" s="536"/>
      <c r="G24" s="104"/>
      <c r="H24" s="543" t="s">
        <v>67</v>
      </c>
      <c r="I24" s="543"/>
      <c r="J24" s="543"/>
      <c r="K24" s="543"/>
      <c r="L24" s="538"/>
      <c r="M24" s="104"/>
      <c r="N24" s="105" t="s">
        <v>33</v>
      </c>
      <c r="O24" s="106"/>
      <c r="P24" s="106"/>
      <c r="Q24" s="106"/>
      <c r="R24" s="106"/>
      <c r="S24" s="106"/>
      <c r="T24" s="106"/>
      <c r="U24" s="106"/>
      <c r="V24" s="106"/>
      <c r="W24" s="107"/>
      <c r="X24" s="104"/>
      <c r="Y24" s="540" t="s">
        <v>91</v>
      </c>
      <c r="Z24" s="540"/>
      <c r="AA24" s="540"/>
      <c r="AB24" s="540"/>
      <c r="AC24" s="540"/>
      <c r="AD24" s="540"/>
      <c r="AE24" s="540"/>
      <c r="AF24" s="540"/>
      <c r="AG24" s="540"/>
      <c r="AH24" s="540"/>
      <c r="AI24" s="540"/>
      <c r="AJ24" s="556"/>
    </row>
    <row r="25" spans="1:48" ht="19.05" customHeight="1" x14ac:dyDescent="0.2">
      <c r="A25" s="545" t="s">
        <v>66</v>
      </c>
      <c r="B25" s="546"/>
      <c r="C25" s="546"/>
      <c r="D25" s="537"/>
      <c r="E25" s="537"/>
      <c r="F25" s="537"/>
      <c r="G25" s="547"/>
      <c r="H25" s="547"/>
      <c r="I25" s="547"/>
      <c r="J25" s="547"/>
      <c r="K25" s="547"/>
      <c r="L25" s="547"/>
      <c r="M25" s="69" t="s">
        <v>69</v>
      </c>
      <c r="N25" s="69"/>
      <c r="O25" s="69"/>
      <c r="P25" s="69"/>
      <c r="Q25" s="69"/>
      <c r="R25" s="69"/>
      <c r="S25" s="69"/>
      <c r="T25" s="548"/>
      <c r="U25" s="549"/>
      <c r="V25" s="550" t="s">
        <v>54</v>
      </c>
      <c r="W25" s="551"/>
      <c r="X25" s="70" t="s">
        <v>44</v>
      </c>
      <c r="Y25" s="69"/>
      <c r="Z25" s="69"/>
      <c r="AA25" s="69"/>
      <c r="AB25" s="552"/>
      <c r="AC25" s="552"/>
      <c r="AD25" s="552"/>
      <c r="AE25" s="552"/>
      <c r="AF25" s="552"/>
      <c r="AG25" s="552"/>
      <c r="AH25" s="552"/>
      <c r="AI25" s="552"/>
      <c r="AJ25" s="553"/>
    </row>
    <row r="26" spans="1:48" ht="19.05" customHeight="1" x14ac:dyDescent="0.2">
      <c r="A26" s="526" t="s">
        <v>77</v>
      </c>
      <c r="B26" s="527"/>
      <c r="C26" s="528"/>
      <c r="D26" s="529" t="s">
        <v>62</v>
      </c>
      <c r="E26" s="529"/>
      <c r="F26" s="529"/>
      <c r="G26" s="530" t="s">
        <v>95</v>
      </c>
      <c r="H26" s="530"/>
      <c r="I26" s="530"/>
      <c r="J26" s="530"/>
      <c r="K26" s="530"/>
      <c r="L26" s="530"/>
      <c r="M26" s="529" t="s">
        <v>12</v>
      </c>
      <c r="N26" s="529"/>
      <c r="O26" s="529"/>
      <c r="P26" s="554">
        <v>15</v>
      </c>
      <c r="Q26" s="555"/>
      <c r="R26" s="73" t="s">
        <v>22</v>
      </c>
      <c r="S26" s="533" t="s">
        <v>64</v>
      </c>
      <c r="T26" s="533"/>
      <c r="U26" s="533"/>
      <c r="V26" s="533"/>
      <c r="W26" s="533"/>
      <c r="X26" s="533"/>
      <c r="Y26" s="533"/>
      <c r="Z26" s="533"/>
      <c r="AA26" s="533"/>
      <c r="AB26" s="533"/>
      <c r="AC26" s="533"/>
      <c r="AD26" s="533"/>
      <c r="AE26" s="533"/>
      <c r="AF26" s="533"/>
      <c r="AG26" s="533"/>
      <c r="AH26" s="533"/>
      <c r="AI26" s="533"/>
      <c r="AJ26" s="534"/>
    </row>
    <row r="27" spans="1:48" ht="19.05" customHeight="1" thickBot="1" x14ac:dyDescent="0.25">
      <c r="A27" s="484"/>
      <c r="B27" s="485"/>
      <c r="C27" s="518"/>
      <c r="D27" s="519" t="s">
        <v>20</v>
      </c>
      <c r="E27" s="519"/>
      <c r="F27" s="519"/>
      <c r="G27" s="520">
        <v>30</v>
      </c>
      <c r="H27" s="521"/>
      <c r="I27" s="477" t="s">
        <v>21</v>
      </c>
      <c r="J27" s="418"/>
      <c r="K27" s="418"/>
      <c r="L27" s="418"/>
      <c r="M27" s="519" t="s">
        <v>45</v>
      </c>
      <c r="N27" s="519"/>
      <c r="O27" s="519"/>
      <c r="P27" s="522">
        <f>IF(G27&gt;=100,25,IF(G27&gt;=70,20,IF(G27&gt;=50,15,IF(G27&gt;=1,10,0))))</f>
        <v>10</v>
      </c>
      <c r="Q27" s="523"/>
      <c r="R27" s="72" t="s">
        <v>46</v>
      </c>
      <c r="S27" s="501"/>
      <c r="T27" s="502"/>
      <c r="U27" s="502"/>
      <c r="V27" s="502"/>
      <c r="W27" s="502"/>
      <c r="X27" s="502"/>
      <c r="Y27" s="502"/>
      <c r="Z27" s="502"/>
      <c r="AA27" s="502"/>
      <c r="AB27" s="502"/>
      <c r="AC27" s="502"/>
      <c r="AD27" s="502"/>
      <c r="AE27" s="502"/>
      <c r="AF27" s="502"/>
      <c r="AG27" s="502"/>
      <c r="AH27" s="502"/>
      <c r="AI27" s="502"/>
      <c r="AJ27" s="503"/>
    </row>
    <row r="28" spans="1:48" ht="19.05" customHeight="1" x14ac:dyDescent="0.2">
      <c r="A28" s="535" t="s">
        <v>24</v>
      </c>
      <c r="B28" s="442"/>
      <c r="C28" s="443"/>
      <c r="D28" s="536" t="s">
        <v>32</v>
      </c>
      <c r="E28" s="536"/>
      <c r="F28" s="536"/>
      <c r="G28" s="104"/>
      <c r="H28" s="566" t="s">
        <v>67</v>
      </c>
      <c r="I28" s="567"/>
      <c r="J28" s="567"/>
      <c r="K28" s="567"/>
      <c r="L28" s="567"/>
      <c r="M28" s="104"/>
      <c r="N28" s="105" t="s">
        <v>33</v>
      </c>
      <c r="O28" s="106"/>
      <c r="P28" s="106"/>
      <c r="Q28" s="106"/>
      <c r="R28" s="106"/>
      <c r="S28" s="106"/>
      <c r="T28" s="106"/>
      <c r="U28" s="106"/>
      <c r="V28" s="106"/>
      <c r="W28" s="107"/>
      <c r="X28" s="104"/>
      <c r="Y28" s="540" t="s">
        <v>91</v>
      </c>
      <c r="Z28" s="540"/>
      <c r="AA28" s="540"/>
      <c r="AB28" s="540"/>
      <c r="AC28" s="540"/>
      <c r="AD28" s="540"/>
      <c r="AE28" s="540"/>
      <c r="AF28" s="540"/>
      <c r="AG28" s="540"/>
      <c r="AH28" s="540"/>
      <c r="AI28" s="540"/>
      <c r="AJ28" s="556"/>
    </row>
    <row r="29" spans="1:48" ht="19.05" customHeight="1" x14ac:dyDescent="0.2">
      <c r="A29" s="545" t="s">
        <v>66</v>
      </c>
      <c r="B29" s="546"/>
      <c r="C29" s="546"/>
      <c r="D29" s="537"/>
      <c r="E29" s="537"/>
      <c r="F29" s="537"/>
      <c r="G29" s="547"/>
      <c r="H29" s="547"/>
      <c r="I29" s="547"/>
      <c r="J29" s="547"/>
      <c r="K29" s="547"/>
      <c r="L29" s="547"/>
      <c r="M29" s="69" t="s">
        <v>69</v>
      </c>
      <c r="N29" s="69"/>
      <c r="O29" s="69"/>
      <c r="P29" s="69"/>
      <c r="Q29" s="69"/>
      <c r="R29" s="69"/>
      <c r="S29" s="69"/>
      <c r="T29" s="548"/>
      <c r="U29" s="549"/>
      <c r="V29" s="550" t="s">
        <v>54</v>
      </c>
      <c r="W29" s="551"/>
      <c r="X29" s="70" t="s">
        <v>44</v>
      </c>
      <c r="Y29" s="69"/>
      <c r="Z29" s="69"/>
      <c r="AA29" s="69"/>
      <c r="AB29" s="552"/>
      <c r="AC29" s="552"/>
      <c r="AD29" s="552"/>
      <c r="AE29" s="552"/>
      <c r="AF29" s="552"/>
      <c r="AG29" s="552"/>
      <c r="AH29" s="552"/>
      <c r="AI29" s="552"/>
      <c r="AJ29" s="553"/>
    </row>
    <row r="30" spans="1:48" ht="19.05" customHeight="1" x14ac:dyDescent="0.2">
      <c r="A30" s="562"/>
      <c r="B30" s="563"/>
      <c r="C30" s="564"/>
      <c r="D30" s="529" t="s">
        <v>62</v>
      </c>
      <c r="E30" s="529"/>
      <c r="F30" s="529"/>
      <c r="G30" s="565"/>
      <c r="H30" s="565"/>
      <c r="I30" s="565"/>
      <c r="J30" s="565"/>
      <c r="K30" s="565"/>
      <c r="L30" s="565"/>
      <c r="M30" s="529" t="s">
        <v>12</v>
      </c>
      <c r="N30" s="529"/>
      <c r="O30" s="529"/>
      <c r="P30" s="531"/>
      <c r="Q30" s="532"/>
      <c r="R30" s="73" t="s">
        <v>22</v>
      </c>
      <c r="S30" s="533" t="s">
        <v>64</v>
      </c>
      <c r="T30" s="533"/>
      <c r="U30" s="533"/>
      <c r="V30" s="533"/>
      <c r="W30" s="533"/>
      <c r="X30" s="533"/>
      <c r="Y30" s="533"/>
      <c r="Z30" s="533"/>
      <c r="AA30" s="533"/>
      <c r="AB30" s="533"/>
      <c r="AC30" s="533"/>
      <c r="AD30" s="533"/>
      <c r="AE30" s="533"/>
      <c r="AF30" s="533"/>
      <c r="AG30" s="533"/>
      <c r="AH30" s="533"/>
      <c r="AI30" s="533"/>
      <c r="AJ30" s="534"/>
    </row>
    <row r="31" spans="1:48" ht="19.05" customHeight="1" thickBot="1" x14ac:dyDescent="0.25">
      <c r="A31" s="484"/>
      <c r="B31" s="485"/>
      <c r="C31" s="518"/>
      <c r="D31" s="519" t="s">
        <v>20</v>
      </c>
      <c r="E31" s="519"/>
      <c r="F31" s="519"/>
      <c r="G31" s="560"/>
      <c r="H31" s="561"/>
      <c r="I31" s="477" t="s">
        <v>21</v>
      </c>
      <c r="J31" s="418"/>
      <c r="K31" s="418"/>
      <c r="L31" s="418"/>
      <c r="M31" s="519" t="s">
        <v>45</v>
      </c>
      <c r="N31" s="519"/>
      <c r="O31" s="519"/>
      <c r="P31" s="522">
        <f>IF(G31&gt;=100,25,IF(G31&gt;=70,20,IF(G31&gt;=50,15,IF(G31&gt;=1,10,0))))</f>
        <v>0</v>
      </c>
      <c r="Q31" s="523"/>
      <c r="R31" s="72" t="s">
        <v>46</v>
      </c>
      <c r="S31" s="501"/>
      <c r="T31" s="502"/>
      <c r="U31" s="502"/>
      <c r="V31" s="502"/>
      <c r="W31" s="502"/>
      <c r="X31" s="502"/>
      <c r="Y31" s="502"/>
      <c r="Z31" s="502"/>
      <c r="AA31" s="502"/>
      <c r="AB31" s="502"/>
      <c r="AC31" s="502"/>
      <c r="AD31" s="502"/>
      <c r="AE31" s="502"/>
      <c r="AF31" s="502"/>
      <c r="AG31" s="502"/>
      <c r="AH31" s="502"/>
      <c r="AI31" s="502"/>
      <c r="AJ31" s="503"/>
    </row>
    <row r="32" spans="1:48" ht="19.05" customHeight="1" x14ac:dyDescent="0.2">
      <c r="A32" s="52"/>
      <c r="B32" s="52"/>
      <c r="C32" s="52"/>
      <c r="D32" s="52"/>
      <c r="E32" s="52"/>
      <c r="F32" s="52"/>
      <c r="G32" s="63"/>
      <c r="H32" s="52"/>
      <c r="I32" s="52"/>
      <c r="J32" s="52"/>
      <c r="K32" s="52"/>
      <c r="L32" s="52"/>
      <c r="M32" s="52"/>
      <c r="N32" s="52"/>
      <c r="O32" s="52"/>
      <c r="P32" s="52"/>
      <c r="Q32" s="52"/>
      <c r="R32" s="52"/>
      <c r="S32" s="52"/>
      <c r="T32" s="52"/>
      <c r="U32" s="52"/>
      <c r="V32" s="52"/>
      <c r="W32" s="52"/>
      <c r="X32" s="52"/>
      <c r="Y32" s="52"/>
      <c r="Z32" s="52"/>
      <c r="AH32" s="52"/>
      <c r="AI32" s="52"/>
      <c r="AJ32" s="52"/>
    </row>
    <row r="33" spans="1:56" ht="19.05" customHeight="1" thickBot="1" x14ac:dyDescent="0.25">
      <c r="A33" s="52" t="s">
        <v>204</v>
      </c>
      <c r="B33" s="52"/>
      <c r="C33" s="52"/>
      <c r="D33" s="52"/>
      <c r="E33" s="52"/>
      <c r="F33" s="52"/>
      <c r="G33" s="63"/>
      <c r="H33" s="52"/>
      <c r="I33" s="52"/>
      <c r="J33" s="52"/>
      <c r="K33" s="52"/>
      <c r="L33" s="52"/>
      <c r="M33" s="52"/>
      <c r="N33" s="52"/>
      <c r="O33" s="52"/>
      <c r="P33" s="167">
        <v>3</v>
      </c>
      <c r="Q33" s="167"/>
      <c r="R33" s="63" t="s">
        <v>10</v>
      </c>
      <c r="S33" s="52"/>
      <c r="T33" s="52"/>
      <c r="U33" s="52"/>
      <c r="V33" s="52"/>
      <c r="W33" s="52"/>
      <c r="X33" s="52"/>
      <c r="Y33" s="52"/>
      <c r="Z33" s="52"/>
      <c r="AB33" s="52"/>
      <c r="AC33" s="52"/>
      <c r="AD33" s="63"/>
      <c r="AH33" s="52"/>
      <c r="AI33" s="52"/>
      <c r="AJ33" s="52"/>
    </row>
    <row r="34" spans="1:56" ht="19.05" customHeight="1" x14ac:dyDescent="0.2">
      <c r="A34" s="535" t="s">
        <v>13</v>
      </c>
      <c r="B34" s="442"/>
      <c r="C34" s="443"/>
      <c r="D34" s="536" t="s">
        <v>32</v>
      </c>
      <c r="E34" s="536"/>
      <c r="F34" s="536"/>
      <c r="G34" s="104"/>
      <c r="H34" s="538" t="s">
        <v>68</v>
      </c>
      <c r="I34" s="539"/>
      <c r="J34" s="539"/>
      <c r="K34" s="539"/>
      <c r="L34" s="539"/>
      <c r="M34" s="104"/>
      <c r="N34" s="540" t="s">
        <v>33</v>
      </c>
      <c r="O34" s="541"/>
      <c r="P34" s="541"/>
      <c r="Q34" s="541"/>
      <c r="R34" s="541"/>
      <c r="S34" s="541"/>
      <c r="T34" s="541"/>
      <c r="U34" s="541"/>
      <c r="V34" s="541"/>
      <c r="W34" s="542"/>
      <c r="X34" s="104"/>
      <c r="Y34" s="543" t="s">
        <v>91</v>
      </c>
      <c r="Z34" s="543"/>
      <c r="AA34" s="543"/>
      <c r="AB34" s="543"/>
      <c r="AC34" s="543"/>
      <c r="AD34" s="543"/>
      <c r="AE34" s="543"/>
      <c r="AF34" s="543"/>
      <c r="AG34" s="543"/>
      <c r="AH34" s="543"/>
      <c r="AI34" s="543"/>
      <c r="AJ34" s="544"/>
    </row>
    <row r="35" spans="1:56" ht="19.05" customHeight="1" x14ac:dyDescent="0.2">
      <c r="A35" s="545" t="s">
        <v>89</v>
      </c>
      <c r="B35" s="546"/>
      <c r="C35" s="546"/>
      <c r="D35" s="537"/>
      <c r="E35" s="537"/>
      <c r="F35" s="537"/>
      <c r="G35" s="547"/>
      <c r="H35" s="547"/>
      <c r="I35" s="547"/>
      <c r="J35" s="547"/>
      <c r="K35" s="547"/>
      <c r="L35" s="547"/>
      <c r="M35" s="69" t="s">
        <v>69</v>
      </c>
      <c r="N35" s="69"/>
      <c r="O35" s="69"/>
      <c r="P35" s="69"/>
      <c r="Q35" s="69"/>
      <c r="R35" s="69"/>
      <c r="S35" s="69"/>
      <c r="T35" s="557"/>
      <c r="U35" s="558"/>
      <c r="V35" s="546" t="s">
        <v>54</v>
      </c>
      <c r="W35" s="559"/>
      <c r="X35" s="70" t="s">
        <v>44</v>
      </c>
      <c r="Y35" s="69"/>
      <c r="Z35" s="69"/>
      <c r="AA35" s="69"/>
      <c r="AB35" s="524" t="s">
        <v>195</v>
      </c>
      <c r="AC35" s="524"/>
      <c r="AD35" s="524"/>
      <c r="AE35" s="524"/>
      <c r="AF35" s="524"/>
      <c r="AG35" s="524"/>
      <c r="AH35" s="524"/>
      <c r="AI35" s="524"/>
      <c r="AJ35" s="525"/>
    </row>
    <row r="36" spans="1:56" ht="19.05" customHeight="1" x14ac:dyDescent="0.2">
      <c r="A36" s="526" t="str">
        <f>IF(A22="更新","当該事業",IF(A22="継続利用","継続利用",""))</f>
        <v>当該事業</v>
      </c>
      <c r="B36" s="527"/>
      <c r="C36" s="528"/>
      <c r="D36" s="529" t="s">
        <v>62</v>
      </c>
      <c r="E36" s="529"/>
      <c r="F36" s="529"/>
      <c r="G36" s="530" t="s">
        <v>104</v>
      </c>
      <c r="H36" s="530"/>
      <c r="I36" s="530"/>
      <c r="J36" s="530"/>
      <c r="K36" s="530"/>
      <c r="L36" s="530"/>
      <c r="M36" s="529" t="s">
        <v>12</v>
      </c>
      <c r="N36" s="529"/>
      <c r="O36" s="529"/>
      <c r="P36" s="554">
        <v>2</v>
      </c>
      <c r="Q36" s="555"/>
      <c r="R36" s="73" t="s">
        <v>22</v>
      </c>
      <c r="S36" s="533" t="s">
        <v>65</v>
      </c>
      <c r="T36" s="533"/>
      <c r="U36" s="533"/>
      <c r="V36" s="533"/>
      <c r="W36" s="533"/>
      <c r="X36" s="533"/>
      <c r="Y36" s="533"/>
      <c r="Z36" s="533"/>
      <c r="AA36" s="533"/>
      <c r="AB36" s="533"/>
      <c r="AC36" s="533"/>
      <c r="AD36" s="533"/>
      <c r="AE36" s="533"/>
      <c r="AF36" s="533"/>
      <c r="AG36" s="533"/>
      <c r="AH36" s="533"/>
      <c r="AI36" s="533"/>
      <c r="AJ36" s="534"/>
      <c r="AK36" s="74"/>
    </row>
    <row r="37" spans="1:56" ht="19.05" customHeight="1" thickBot="1" x14ac:dyDescent="0.25">
      <c r="A37" s="484"/>
      <c r="B37" s="485"/>
      <c r="C37" s="518"/>
      <c r="D37" s="519" t="s">
        <v>20</v>
      </c>
      <c r="E37" s="519"/>
      <c r="F37" s="519"/>
      <c r="G37" s="520">
        <v>50</v>
      </c>
      <c r="H37" s="521"/>
      <c r="I37" s="477" t="s">
        <v>21</v>
      </c>
      <c r="J37" s="418"/>
      <c r="K37" s="418"/>
      <c r="L37" s="418"/>
      <c r="M37" s="519" t="s">
        <v>45</v>
      </c>
      <c r="N37" s="519"/>
      <c r="O37" s="519"/>
      <c r="P37" s="522">
        <f>IF(G37&gt;=100,25,IF(G37&gt;=70,20,IF(G37&gt;=50,15,IF(G37&gt;=1,10,0))))</f>
        <v>15</v>
      </c>
      <c r="Q37" s="523"/>
      <c r="R37" s="72" t="s">
        <v>46</v>
      </c>
      <c r="S37" s="501"/>
      <c r="T37" s="502"/>
      <c r="U37" s="502"/>
      <c r="V37" s="502"/>
      <c r="W37" s="502"/>
      <c r="X37" s="502"/>
      <c r="Y37" s="502"/>
      <c r="Z37" s="502"/>
      <c r="AA37" s="502"/>
      <c r="AB37" s="502"/>
      <c r="AC37" s="502"/>
      <c r="AD37" s="502"/>
      <c r="AE37" s="502"/>
      <c r="AF37" s="502"/>
      <c r="AG37" s="502"/>
      <c r="AH37" s="502"/>
      <c r="AI37" s="502"/>
      <c r="AJ37" s="503"/>
    </row>
    <row r="38" spans="1:56" ht="19.05" customHeight="1" x14ac:dyDescent="0.2">
      <c r="A38" s="535" t="s">
        <v>23</v>
      </c>
      <c r="B38" s="442"/>
      <c r="C38" s="443"/>
      <c r="D38" s="536" t="s">
        <v>32</v>
      </c>
      <c r="E38" s="536"/>
      <c r="F38" s="536"/>
      <c r="G38" s="104"/>
      <c r="H38" s="538" t="s">
        <v>68</v>
      </c>
      <c r="I38" s="539"/>
      <c r="J38" s="539"/>
      <c r="K38" s="539"/>
      <c r="L38" s="539"/>
      <c r="M38" s="104"/>
      <c r="N38" s="540" t="s">
        <v>33</v>
      </c>
      <c r="O38" s="541"/>
      <c r="P38" s="541"/>
      <c r="Q38" s="541"/>
      <c r="R38" s="541"/>
      <c r="S38" s="541"/>
      <c r="T38" s="541"/>
      <c r="U38" s="541"/>
      <c r="V38" s="541"/>
      <c r="W38" s="542"/>
      <c r="X38" s="104"/>
      <c r="Y38" s="540" t="s">
        <v>91</v>
      </c>
      <c r="Z38" s="540"/>
      <c r="AA38" s="540"/>
      <c r="AB38" s="540"/>
      <c r="AC38" s="540"/>
      <c r="AD38" s="540"/>
      <c r="AE38" s="540"/>
      <c r="AF38" s="540"/>
      <c r="AG38" s="540"/>
      <c r="AH38" s="540"/>
      <c r="AI38" s="540"/>
      <c r="AJ38" s="556"/>
    </row>
    <row r="39" spans="1:56" ht="19.05" customHeight="1" x14ac:dyDescent="0.2">
      <c r="A39" s="545" t="s">
        <v>89</v>
      </c>
      <c r="B39" s="546"/>
      <c r="C39" s="546"/>
      <c r="D39" s="537"/>
      <c r="E39" s="537"/>
      <c r="F39" s="537"/>
      <c r="G39" s="547"/>
      <c r="H39" s="547"/>
      <c r="I39" s="547"/>
      <c r="J39" s="547"/>
      <c r="K39" s="547"/>
      <c r="L39" s="547"/>
      <c r="M39" s="69" t="s">
        <v>69</v>
      </c>
      <c r="N39" s="69"/>
      <c r="O39" s="69"/>
      <c r="P39" s="69"/>
      <c r="Q39" s="69"/>
      <c r="R39" s="69"/>
      <c r="S39" s="69"/>
      <c r="T39" s="548"/>
      <c r="U39" s="549"/>
      <c r="V39" s="550" t="s">
        <v>54</v>
      </c>
      <c r="W39" s="551"/>
      <c r="X39" s="70" t="s">
        <v>44</v>
      </c>
      <c r="Y39" s="69"/>
      <c r="Z39" s="69"/>
      <c r="AA39" s="69"/>
      <c r="AB39" s="552"/>
      <c r="AC39" s="552"/>
      <c r="AD39" s="552"/>
      <c r="AE39" s="552"/>
      <c r="AF39" s="552"/>
      <c r="AG39" s="552"/>
      <c r="AH39" s="552"/>
      <c r="AI39" s="552"/>
      <c r="AJ39" s="553"/>
    </row>
    <row r="40" spans="1:56" ht="19.05" customHeight="1" x14ac:dyDescent="0.2">
      <c r="A40" s="526" t="str">
        <f>IF(A26="更新","当該事業",IF(A26="継続利用","継続利用",""))</f>
        <v>継続利用</v>
      </c>
      <c r="B40" s="527"/>
      <c r="C40" s="528"/>
      <c r="D40" s="529" t="s">
        <v>62</v>
      </c>
      <c r="E40" s="529"/>
      <c r="F40" s="529"/>
      <c r="G40" s="530" t="s">
        <v>95</v>
      </c>
      <c r="H40" s="530"/>
      <c r="I40" s="530"/>
      <c r="J40" s="530"/>
      <c r="K40" s="530"/>
      <c r="L40" s="530"/>
      <c r="M40" s="529" t="s">
        <v>12</v>
      </c>
      <c r="N40" s="529"/>
      <c r="O40" s="529"/>
      <c r="P40" s="554">
        <v>17</v>
      </c>
      <c r="Q40" s="555"/>
      <c r="R40" s="73" t="s">
        <v>22</v>
      </c>
      <c r="S40" s="533" t="s">
        <v>65</v>
      </c>
      <c r="T40" s="533"/>
      <c r="U40" s="533"/>
      <c r="V40" s="533"/>
      <c r="W40" s="533"/>
      <c r="X40" s="533"/>
      <c r="Y40" s="533"/>
      <c r="Z40" s="533"/>
      <c r="AA40" s="533"/>
      <c r="AB40" s="533"/>
      <c r="AC40" s="533"/>
      <c r="AD40" s="533"/>
      <c r="AE40" s="533"/>
      <c r="AF40" s="533"/>
      <c r="AG40" s="533"/>
      <c r="AH40" s="533"/>
      <c r="AI40" s="533"/>
      <c r="AJ40" s="534"/>
    </row>
    <row r="41" spans="1:56" ht="19.05" customHeight="1" thickBot="1" x14ac:dyDescent="0.25">
      <c r="A41" s="484"/>
      <c r="B41" s="485"/>
      <c r="C41" s="518"/>
      <c r="D41" s="519" t="s">
        <v>20</v>
      </c>
      <c r="E41" s="519"/>
      <c r="F41" s="519"/>
      <c r="G41" s="520">
        <v>30</v>
      </c>
      <c r="H41" s="521"/>
      <c r="I41" s="477" t="s">
        <v>21</v>
      </c>
      <c r="J41" s="418"/>
      <c r="K41" s="418"/>
      <c r="L41" s="418"/>
      <c r="M41" s="519" t="s">
        <v>45</v>
      </c>
      <c r="N41" s="519"/>
      <c r="O41" s="519"/>
      <c r="P41" s="522">
        <f>IF(G41&gt;=100,25,IF(G41&gt;=70,20,IF(G41&gt;=50,15,IF(G41&gt;=1,10,0))))</f>
        <v>10</v>
      </c>
      <c r="Q41" s="523"/>
      <c r="R41" s="72" t="s">
        <v>46</v>
      </c>
      <c r="S41" s="501"/>
      <c r="T41" s="502"/>
      <c r="U41" s="502"/>
      <c r="V41" s="502"/>
      <c r="W41" s="502"/>
      <c r="X41" s="502"/>
      <c r="Y41" s="502"/>
      <c r="Z41" s="502"/>
      <c r="AA41" s="502"/>
      <c r="AB41" s="502"/>
      <c r="AC41" s="502"/>
      <c r="AD41" s="502"/>
      <c r="AE41" s="502"/>
      <c r="AF41" s="502"/>
      <c r="AG41" s="502"/>
      <c r="AH41" s="502"/>
      <c r="AI41" s="502"/>
      <c r="AJ41" s="503"/>
    </row>
    <row r="42" spans="1:56" ht="19.05" customHeight="1" x14ac:dyDescent="0.2">
      <c r="A42" s="535" t="s">
        <v>24</v>
      </c>
      <c r="B42" s="442"/>
      <c r="C42" s="443"/>
      <c r="D42" s="536" t="s">
        <v>32</v>
      </c>
      <c r="E42" s="536"/>
      <c r="F42" s="536"/>
      <c r="G42" s="104"/>
      <c r="H42" s="538" t="s">
        <v>68</v>
      </c>
      <c r="I42" s="539"/>
      <c r="J42" s="539"/>
      <c r="K42" s="539"/>
      <c r="L42" s="539"/>
      <c r="M42" s="104"/>
      <c r="N42" s="540" t="s">
        <v>33</v>
      </c>
      <c r="O42" s="541"/>
      <c r="P42" s="541"/>
      <c r="Q42" s="541"/>
      <c r="R42" s="541"/>
      <c r="S42" s="541"/>
      <c r="T42" s="541"/>
      <c r="U42" s="541"/>
      <c r="V42" s="541"/>
      <c r="W42" s="542"/>
      <c r="X42" s="104"/>
      <c r="Y42" s="543" t="s">
        <v>91</v>
      </c>
      <c r="Z42" s="543"/>
      <c r="AA42" s="543"/>
      <c r="AB42" s="543"/>
      <c r="AC42" s="543"/>
      <c r="AD42" s="543"/>
      <c r="AE42" s="543"/>
      <c r="AF42" s="543"/>
      <c r="AG42" s="543"/>
      <c r="AH42" s="543"/>
      <c r="AI42" s="543"/>
      <c r="AJ42" s="544"/>
    </row>
    <row r="43" spans="1:56" ht="19.05" customHeight="1" x14ac:dyDescent="0.2">
      <c r="A43" s="545" t="s">
        <v>89</v>
      </c>
      <c r="B43" s="546"/>
      <c r="C43" s="546"/>
      <c r="D43" s="537"/>
      <c r="E43" s="537"/>
      <c r="F43" s="537"/>
      <c r="G43" s="547"/>
      <c r="H43" s="547"/>
      <c r="I43" s="547"/>
      <c r="J43" s="547"/>
      <c r="K43" s="547"/>
      <c r="L43" s="547"/>
      <c r="M43" s="69" t="s">
        <v>69</v>
      </c>
      <c r="N43" s="69"/>
      <c r="O43" s="69"/>
      <c r="P43" s="69"/>
      <c r="Q43" s="69"/>
      <c r="R43" s="69"/>
      <c r="S43" s="69"/>
      <c r="T43" s="548"/>
      <c r="U43" s="549"/>
      <c r="V43" s="550" t="s">
        <v>54</v>
      </c>
      <c r="W43" s="551"/>
      <c r="X43" s="70" t="s">
        <v>44</v>
      </c>
      <c r="Y43" s="69"/>
      <c r="Z43" s="69"/>
      <c r="AA43" s="69"/>
      <c r="AB43" s="524" t="s">
        <v>196</v>
      </c>
      <c r="AC43" s="524"/>
      <c r="AD43" s="524"/>
      <c r="AE43" s="524"/>
      <c r="AF43" s="524"/>
      <c r="AG43" s="524"/>
      <c r="AH43" s="524"/>
      <c r="AI43" s="524"/>
      <c r="AJ43" s="525"/>
    </row>
    <row r="44" spans="1:56" ht="19.05" customHeight="1" x14ac:dyDescent="0.2">
      <c r="A44" s="526" t="s">
        <v>103</v>
      </c>
      <c r="B44" s="527"/>
      <c r="C44" s="528"/>
      <c r="D44" s="529" t="s">
        <v>62</v>
      </c>
      <c r="E44" s="529"/>
      <c r="F44" s="529"/>
      <c r="G44" s="530" t="s">
        <v>143</v>
      </c>
      <c r="H44" s="530"/>
      <c r="I44" s="530"/>
      <c r="J44" s="530"/>
      <c r="K44" s="530"/>
      <c r="L44" s="530"/>
      <c r="M44" s="529" t="s">
        <v>12</v>
      </c>
      <c r="N44" s="529"/>
      <c r="O44" s="529"/>
      <c r="P44" s="531"/>
      <c r="Q44" s="532"/>
      <c r="R44" s="73" t="s">
        <v>22</v>
      </c>
      <c r="S44" s="533" t="s">
        <v>65</v>
      </c>
      <c r="T44" s="533"/>
      <c r="U44" s="533"/>
      <c r="V44" s="533"/>
      <c r="W44" s="533"/>
      <c r="X44" s="533"/>
      <c r="Y44" s="533"/>
      <c r="Z44" s="533"/>
      <c r="AA44" s="533"/>
      <c r="AB44" s="533"/>
      <c r="AC44" s="533"/>
      <c r="AD44" s="533"/>
      <c r="AE44" s="533"/>
      <c r="AF44" s="533"/>
      <c r="AG44" s="533"/>
      <c r="AH44" s="533"/>
      <c r="AI44" s="533"/>
      <c r="AJ44" s="534"/>
    </row>
    <row r="45" spans="1:56" ht="19.05" customHeight="1" thickBot="1" x14ac:dyDescent="0.25">
      <c r="A45" s="484"/>
      <c r="B45" s="485"/>
      <c r="C45" s="518"/>
      <c r="D45" s="519" t="s">
        <v>20</v>
      </c>
      <c r="E45" s="519"/>
      <c r="F45" s="519"/>
      <c r="G45" s="520">
        <v>20</v>
      </c>
      <c r="H45" s="521"/>
      <c r="I45" s="477" t="s">
        <v>21</v>
      </c>
      <c r="J45" s="418"/>
      <c r="K45" s="418"/>
      <c r="L45" s="418"/>
      <c r="M45" s="519" t="s">
        <v>45</v>
      </c>
      <c r="N45" s="519"/>
      <c r="O45" s="519"/>
      <c r="P45" s="522">
        <f>IF(G45&gt;=100,25,IF(G45&gt;=70,20,IF(G45&gt;=50,15,IF(G45&gt;=1,10,0))))</f>
        <v>10</v>
      </c>
      <c r="Q45" s="523"/>
      <c r="R45" s="72" t="s">
        <v>46</v>
      </c>
      <c r="S45" s="501"/>
      <c r="T45" s="502"/>
      <c r="U45" s="502"/>
      <c r="V45" s="502"/>
      <c r="W45" s="502"/>
      <c r="X45" s="502"/>
      <c r="Y45" s="502"/>
      <c r="Z45" s="502"/>
      <c r="AA45" s="502"/>
      <c r="AB45" s="502"/>
      <c r="AC45" s="502"/>
      <c r="AD45" s="502"/>
      <c r="AE45" s="502"/>
      <c r="AF45" s="502"/>
      <c r="AG45" s="502"/>
      <c r="AH45" s="502"/>
      <c r="AI45" s="502"/>
      <c r="AJ45" s="503"/>
      <c r="AL45" s="74"/>
      <c r="AM45" s="74"/>
      <c r="AN45" s="74"/>
      <c r="AO45" s="74"/>
      <c r="AP45" s="74"/>
      <c r="AQ45" s="74"/>
      <c r="AR45" s="74"/>
      <c r="AS45" s="74"/>
      <c r="AT45" s="74"/>
      <c r="AU45" s="74"/>
      <c r="AV45" s="74"/>
      <c r="AW45" s="74"/>
      <c r="AX45" s="74"/>
      <c r="AY45" s="74"/>
      <c r="AZ45" s="74"/>
      <c r="BA45" s="74"/>
      <c r="BB45" s="74"/>
      <c r="BC45" s="74"/>
      <c r="BD45" s="74"/>
    </row>
    <row r="46" spans="1:56" ht="19.05" customHeight="1" x14ac:dyDescent="0.2">
      <c r="A46" s="52"/>
      <c r="B46" s="52"/>
      <c r="C46" s="52"/>
      <c r="D46" s="52"/>
      <c r="E46" s="52"/>
      <c r="F46" s="52"/>
      <c r="G46" s="63"/>
      <c r="H46" s="52"/>
      <c r="I46" s="52"/>
      <c r="J46" s="52"/>
      <c r="K46" s="52"/>
      <c r="L46" s="52"/>
      <c r="M46" s="52"/>
      <c r="N46" s="52"/>
      <c r="O46" s="52"/>
      <c r="P46" s="52"/>
      <c r="Q46" s="52"/>
      <c r="R46" s="52"/>
      <c r="S46" s="52"/>
      <c r="T46" s="52"/>
      <c r="U46" s="52"/>
      <c r="V46" s="52"/>
      <c r="W46" s="52"/>
      <c r="X46" s="52"/>
      <c r="Y46" s="52"/>
      <c r="Z46" s="52"/>
      <c r="AH46" s="52"/>
      <c r="AI46" s="52"/>
      <c r="AJ46" s="52"/>
    </row>
    <row r="47" spans="1:56" ht="19.05" customHeight="1" thickBot="1" x14ac:dyDescent="0.25">
      <c r="A47" s="52" t="s">
        <v>198</v>
      </c>
      <c r="B47" s="52"/>
      <c r="C47" s="52"/>
      <c r="D47" s="52"/>
      <c r="E47" s="52"/>
      <c r="F47" s="52"/>
      <c r="G47" s="63"/>
      <c r="H47" s="52"/>
      <c r="I47" s="52"/>
      <c r="J47" s="52"/>
      <c r="K47" s="52"/>
      <c r="L47" s="52"/>
      <c r="M47" s="52"/>
      <c r="N47" s="52"/>
      <c r="O47" s="52"/>
      <c r="P47" s="52"/>
      <c r="Q47" s="52"/>
      <c r="R47" s="52"/>
      <c r="S47" s="52"/>
      <c r="T47" s="52"/>
      <c r="U47" s="52"/>
      <c r="V47" s="52"/>
      <c r="W47" s="52"/>
      <c r="X47" s="52"/>
      <c r="Y47" s="52"/>
      <c r="Z47" s="52"/>
      <c r="AH47" s="52"/>
      <c r="AI47" s="52"/>
      <c r="AJ47" s="52"/>
    </row>
    <row r="48" spans="1:56" ht="19.05" customHeight="1" x14ac:dyDescent="0.2">
      <c r="A48" s="504" t="s">
        <v>34</v>
      </c>
      <c r="B48" s="505"/>
      <c r="C48" s="505"/>
      <c r="D48" s="505"/>
      <c r="E48" s="505"/>
      <c r="F48" s="505"/>
      <c r="G48" s="508" t="s">
        <v>107</v>
      </c>
      <c r="H48" s="508"/>
      <c r="I48" s="509"/>
      <c r="J48" s="512" t="s">
        <v>199</v>
      </c>
      <c r="K48" s="513"/>
      <c r="L48" s="513"/>
      <c r="M48" s="513"/>
      <c r="N48" s="513"/>
      <c r="O48" s="513"/>
      <c r="P48" s="513"/>
      <c r="Q48" s="513"/>
      <c r="R48" s="514"/>
      <c r="S48" s="472" t="s">
        <v>200</v>
      </c>
      <c r="T48" s="513"/>
      <c r="U48" s="513"/>
      <c r="V48" s="513"/>
      <c r="W48" s="513"/>
      <c r="X48" s="513"/>
      <c r="Y48" s="513"/>
      <c r="Z48" s="513"/>
      <c r="AA48" s="470"/>
      <c r="AB48" s="515" t="s">
        <v>201</v>
      </c>
      <c r="AC48" s="516"/>
      <c r="AD48" s="516"/>
      <c r="AE48" s="516"/>
      <c r="AF48" s="516"/>
      <c r="AG48" s="516"/>
      <c r="AH48" s="516"/>
      <c r="AI48" s="516"/>
      <c r="AJ48" s="517"/>
    </row>
    <row r="49" spans="1:66" ht="19.05" customHeight="1" x14ac:dyDescent="0.2">
      <c r="A49" s="506"/>
      <c r="B49" s="507"/>
      <c r="C49" s="507"/>
      <c r="D49" s="507"/>
      <c r="E49" s="507"/>
      <c r="F49" s="507"/>
      <c r="G49" s="510"/>
      <c r="H49" s="510"/>
      <c r="I49" s="511"/>
      <c r="J49" s="497" t="s">
        <v>96</v>
      </c>
      <c r="K49" s="498"/>
      <c r="L49" s="498"/>
      <c r="M49" s="494" t="s">
        <v>97</v>
      </c>
      <c r="N49" s="495"/>
      <c r="O49" s="495"/>
      <c r="P49" s="494" t="s">
        <v>108</v>
      </c>
      <c r="Q49" s="495"/>
      <c r="R49" s="500"/>
      <c r="S49" s="497" t="s">
        <v>96</v>
      </c>
      <c r="T49" s="498"/>
      <c r="U49" s="498"/>
      <c r="V49" s="494" t="s">
        <v>97</v>
      </c>
      <c r="W49" s="495"/>
      <c r="X49" s="495"/>
      <c r="Y49" s="494" t="s">
        <v>108</v>
      </c>
      <c r="Z49" s="495"/>
      <c r="AA49" s="496"/>
      <c r="AB49" s="497" t="s">
        <v>96</v>
      </c>
      <c r="AC49" s="498"/>
      <c r="AD49" s="498"/>
      <c r="AE49" s="494" t="s">
        <v>97</v>
      </c>
      <c r="AF49" s="495"/>
      <c r="AG49" s="495"/>
      <c r="AH49" s="494" t="s">
        <v>108</v>
      </c>
      <c r="AI49" s="495"/>
      <c r="AJ49" s="500"/>
    </row>
    <row r="50" spans="1:66" ht="19.05" customHeight="1" x14ac:dyDescent="0.2">
      <c r="A50" s="506"/>
      <c r="B50" s="507"/>
      <c r="C50" s="507"/>
      <c r="D50" s="507"/>
      <c r="E50" s="507"/>
      <c r="F50" s="507"/>
      <c r="G50" s="510"/>
      <c r="H50" s="510"/>
      <c r="I50" s="511"/>
      <c r="J50" s="499"/>
      <c r="K50" s="498"/>
      <c r="L50" s="498"/>
      <c r="M50" s="495"/>
      <c r="N50" s="495"/>
      <c r="O50" s="495"/>
      <c r="P50" s="495"/>
      <c r="Q50" s="495"/>
      <c r="R50" s="500"/>
      <c r="S50" s="499"/>
      <c r="T50" s="498"/>
      <c r="U50" s="498"/>
      <c r="V50" s="495"/>
      <c r="W50" s="495"/>
      <c r="X50" s="495"/>
      <c r="Y50" s="495"/>
      <c r="Z50" s="495"/>
      <c r="AA50" s="496"/>
      <c r="AB50" s="499"/>
      <c r="AC50" s="498"/>
      <c r="AD50" s="498"/>
      <c r="AE50" s="495"/>
      <c r="AF50" s="495"/>
      <c r="AG50" s="495"/>
      <c r="AH50" s="495"/>
      <c r="AI50" s="495"/>
      <c r="AJ50" s="500"/>
    </row>
    <row r="51" spans="1:66" ht="19.05" customHeight="1" x14ac:dyDescent="0.2">
      <c r="A51" s="492" t="s">
        <v>35</v>
      </c>
      <c r="B51" s="493"/>
      <c r="C51" s="493"/>
      <c r="D51" s="493"/>
      <c r="E51" s="493"/>
      <c r="F51" s="493"/>
      <c r="G51" s="394">
        <v>13</v>
      </c>
      <c r="H51" s="395"/>
      <c r="I51" s="75" t="s">
        <v>43</v>
      </c>
      <c r="J51" s="350">
        <v>100</v>
      </c>
      <c r="K51" s="351"/>
      <c r="L51" s="76" t="s">
        <v>8</v>
      </c>
      <c r="M51" s="362"/>
      <c r="N51" s="351"/>
      <c r="O51" s="76" t="s">
        <v>8</v>
      </c>
      <c r="P51" s="283">
        <f>(J51+M51)*G51</f>
        <v>1300</v>
      </c>
      <c r="Q51" s="284"/>
      <c r="R51" s="77" t="s">
        <v>8</v>
      </c>
      <c r="S51" s="364">
        <v>120</v>
      </c>
      <c r="T51" s="365"/>
      <c r="U51" s="76" t="s">
        <v>8</v>
      </c>
      <c r="V51" s="351">
        <v>50</v>
      </c>
      <c r="W51" s="365"/>
      <c r="X51" s="76" t="s">
        <v>8</v>
      </c>
      <c r="Y51" s="283">
        <f t="shared" ref="Y51:Y61" si="0">(S51+V51)*G51</f>
        <v>2210</v>
      </c>
      <c r="Z51" s="284"/>
      <c r="AA51" s="78" t="s">
        <v>8</v>
      </c>
      <c r="AB51" s="479">
        <f t="shared" ref="AB51:AB62" si="1">S51-J51</f>
        <v>20</v>
      </c>
      <c r="AC51" s="284"/>
      <c r="AD51" s="76" t="s">
        <v>8</v>
      </c>
      <c r="AE51" s="283">
        <f t="shared" ref="AE51:AE62" si="2">V51-M51</f>
        <v>50</v>
      </c>
      <c r="AF51" s="284"/>
      <c r="AG51" s="76" t="s">
        <v>8</v>
      </c>
      <c r="AH51" s="283">
        <f t="shared" ref="AH51:AH62" si="3">(AB51+AE51)*G51</f>
        <v>910</v>
      </c>
      <c r="AI51" s="284"/>
      <c r="AJ51" s="77" t="s">
        <v>8</v>
      </c>
    </row>
    <row r="52" spans="1:66" ht="19.05" customHeight="1" x14ac:dyDescent="0.2">
      <c r="A52" s="492" t="s">
        <v>36</v>
      </c>
      <c r="B52" s="493"/>
      <c r="C52" s="493"/>
      <c r="D52" s="493"/>
      <c r="E52" s="493"/>
      <c r="F52" s="493"/>
      <c r="G52" s="394">
        <v>17</v>
      </c>
      <c r="H52" s="395"/>
      <c r="I52" s="75" t="s">
        <v>43</v>
      </c>
      <c r="J52" s="350">
        <v>50</v>
      </c>
      <c r="K52" s="351"/>
      <c r="L52" s="76" t="s">
        <v>8</v>
      </c>
      <c r="M52" s="362"/>
      <c r="N52" s="351"/>
      <c r="O52" s="76" t="s">
        <v>8</v>
      </c>
      <c r="P52" s="283">
        <f t="shared" ref="P52:P62" si="4">(J52+M52)*G52</f>
        <v>850</v>
      </c>
      <c r="Q52" s="284"/>
      <c r="R52" s="77" t="s">
        <v>8</v>
      </c>
      <c r="S52" s="364">
        <v>60</v>
      </c>
      <c r="T52" s="365"/>
      <c r="U52" s="76" t="s">
        <v>8</v>
      </c>
      <c r="V52" s="351">
        <v>10</v>
      </c>
      <c r="W52" s="365"/>
      <c r="X52" s="76" t="s">
        <v>8</v>
      </c>
      <c r="Y52" s="283">
        <f>(S52+V52)*G52</f>
        <v>1190</v>
      </c>
      <c r="Z52" s="284"/>
      <c r="AA52" s="78" t="s">
        <v>8</v>
      </c>
      <c r="AB52" s="479">
        <f t="shared" si="1"/>
        <v>10</v>
      </c>
      <c r="AC52" s="284"/>
      <c r="AD52" s="76" t="s">
        <v>8</v>
      </c>
      <c r="AE52" s="283">
        <f t="shared" si="2"/>
        <v>10</v>
      </c>
      <c r="AF52" s="284"/>
      <c r="AG52" s="76" t="s">
        <v>8</v>
      </c>
      <c r="AH52" s="283">
        <f t="shared" si="3"/>
        <v>340</v>
      </c>
      <c r="AI52" s="284"/>
      <c r="AJ52" s="77" t="s">
        <v>8</v>
      </c>
    </row>
    <row r="53" spans="1:66" ht="19.05" customHeight="1" x14ac:dyDescent="0.2">
      <c r="A53" s="492" t="s">
        <v>132</v>
      </c>
      <c r="B53" s="493"/>
      <c r="C53" s="493"/>
      <c r="D53" s="493"/>
      <c r="E53" s="493"/>
      <c r="F53" s="493"/>
      <c r="G53" s="394">
        <v>9</v>
      </c>
      <c r="H53" s="395"/>
      <c r="I53" s="75" t="s">
        <v>43</v>
      </c>
      <c r="J53" s="350"/>
      <c r="K53" s="351"/>
      <c r="L53" s="76" t="s">
        <v>8</v>
      </c>
      <c r="M53" s="362"/>
      <c r="N53" s="351"/>
      <c r="O53" s="76" t="s">
        <v>8</v>
      </c>
      <c r="P53" s="283">
        <f t="shared" si="4"/>
        <v>0</v>
      </c>
      <c r="Q53" s="284"/>
      <c r="R53" s="77" t="s">
        <v>8</v>
      </c>
      <c r="S53" s="364"/>
      <c r="T53" s="365"/>
      <c r="U53" s="76" t="s">
        <v>8</v>
      </c>
      <c r="V53" s="351"/>
      <c r="W53" s="365"/>
      <c r="X53" s="76" t="s">
        <v>8</v>
      </c>
      <c r="Y53" s="283">
        <f t="shared" si="0"/>
        <v>0</v>
      </c>
      <c r="Z53" s="284"/>
      <c r="AA53" s="78" t="s">
        <v>8</v>
      </c>
      <c r="AB53" s="479">
        <f t="shared" si="1"/>
        <v>0</v>
      </c>
      <c r="AC53" s="284"/>
      <c r="AD53" s="76" t="s">
        <v>8</v>
      </c>
      <c r="AE53" s="283">
        <f t="shared" si="2"/>
        <v>0</v>
      </c>
      <c r="AF53" s="284"/>
      <c r="AG53" s="76" t="s">
        <v>8</v>
      </c>
      <c r="AH53" s="283">
        <f t="shared" si="3"/>
        <v>0</v>
      </c>
      <c r="AI53" s="284"/>
      <c r="AJ53" s="77" t="s">
        <v>8</v>
      </c>
    </row>
    <row r="54" spans="1:66" ht="19.05" customHeight="1" x14ac:dyDescent="0.2">
      <c r="A54" s="492" t="s">
        <v>98</v>
      </c>
      <c r="B54" s="493"/>
      <c r="C54" s="493"/>
      <c r="D54" s="493"/>
      <c r="E54" s="493"/>
      <c r="F54" s="493"/>
      <c r="G54" s="394">
        <v>7</v>
      </c>
      <c r="H54" s="395"/>
      <c r="I54" s="75" t="s">
        <v>43</v>
      </c>
      <c r="J54" s="350"/>
      <c r="K54" s="351"/>
      <c r="L54" s="76" t="s">
        <v>8</v>
      </c>
      <c r="M54" s="362"/>
      <c r="N54" s="351"/>
      <c r="O54" s="76" t="s">
        <v>8</v>
      </c>
      <c r="P54" s="283">
        <f>(J54+M54)*G54</f>
        <v>0</v>
      </c>
      <c r="Q54" s="284"/>
      <c r="R54" s="77" t="s">
        <v>8</v>
      </c>
      <c r="S54" s="364"/>
      <c r="T54" s="365"/>
      <c r="U54" s="76" t="s">
        <v>8</v>
      </c>
      <c r="V54" s="351"/>
      <c r="W54" s="365"/>
      <c r="X54" s="76" t="s">
        <v>8</v>
      </c>
      <c r="Y54" s="283">
        <f t="shared" si="0"/>
        <v>0</v>
      </c>
      <c r="Z54" s="284"/>
      <c r="AA54" s="78" t="s">
        <v>8</v>
      </c>
      <c r="AB54" s="479">
        <f t="shared" si="1"/>
        <v>0</v>
      </c>
      <c r="AC54" s="284"/>
      <c r="AD54" s="76" t="s">
        <v>8</v>
      </c>
      <c r="AE54" s="283">
        <f t="shared" si="2"/>
        <v>0</v>
      </c>
      <c r="AF54" s="284"/>
      <c r="AG54" s="76" t="s">
        <v>8</v>
      </c>
      <c r="AH54" s="283">
        <f t="shared" si="3"/>
        <v>0</v>
      </c>
      <c r="AI54" s="284"/>
      <c r="AJ54" s="77" t="s">
        <v>8</v>
      </c>
    </row>
    <row r="55" spans="1:66" ht="19.05" customHeight="1" x14ac:dyDescent="0.2">
      <c r="A55" s="492" t="s">
        <v>133</v>
      </c>
      <c r="B55" s="493"/>
      <c r="C55" s="493"/>
      <c r="D55" s="493"/>
      <c r="E55" s="493"/>
      <c r="F55" s="493"/>
      <c r="G55" s="394">
        <v>12</v>
      </c>
      <c r="H55" s="395"/>
      <c r="I55" s="75" t="s">
        <v>43</v>
      </c>
      <c r="J55" s="350">
        <v>10</v>
      </c>
      <c r="K55" s="351"/>
      <c r="L55" s="76" t="s">
        <v>8</v>
      </c>
      <c r="M55" s="362"/>
      <c r="N55" s="351"/>
      <c r="O55" s="76" t="s">
        <v>8</v>
      </c>
      <c r="P55" s="283">
        <f t="shared" si="4"/>
        <v>120</v>
      </c>
      <c r="Q55" s="284"/>
      <c r="R55" s="77" t="s">
        <v>8</v>
      </c>
      <c r="S55" s="364">
        <v>10</v>
      </c>
      <c r="T55" s="365"/>
      <c r="U55" s="76" t="s">
        <v>8</v>
      </c>
      <c r="V55" s="351"/>
      <c r="W55" s="365"/>
      <c r="X55" s="76" t="s">
        <v>8</v>
      </c>
      <c r="Y55" s="283">
        <f t="shared" si="0"/>
        <v>120</v>
      </c>
      <c r="Z55" s="284"/>
      <c r="AA55" s="78" t="s">
        <v>8</v>
      </c>
      <c r="AB55" s="479">
        <f t="shared" si="1"/>
        <v>0</v>
      </c>
      <c r="AC55" s="284"/>
      <c r="AD55" s="76" t="s">
        <v>8</v>
      </c>
      <c r="AE55" s="283">
        <f t="shared" si="2"/>
        <v>0</v>
      </c>
      <c r="AF55" s="284"/>
      <c r="AG55" s="76" t="s">
        <v>8</v>
      </c>
      <c r="AH55" s="283">
        <f t="shared" si="3"/>
        <v>0</v>
      </c>
      <c r="AI55" s="284"/>
      <c r="AJ55" s="77" t="s">
        <v>8</v>
      </c>
    </row>
    <row r="56" spans="1:66" ht="19.05" customHeight="1" x14ac:dyDescent="0.2">
      <c r="A56" s="492" t="s">
        <v>39</v>
      </c>
      <c r="B56" s="493"/>
      <c r="C56" s="493"/>
      <c r="D56" s="493"/>
      <c r="E56" s="493"/>
      <c r="F56" s="493"/>
      <c r="G56" s="394">
        <v>15</v>
      </c>
      <c r="H56" s="395"/>
      <c r="I56" s="75" t="s">
        <v>43</v>
      </c>
      <c r="J56" s="350"/>
      <c r="K56" s="351"/>
      <c r="L56" s="76" t="s">
        <v>8</v>
      </c>
      <c r="M56" s="362"/>
      <c r="N56" s="351"/>
      <c r="O56" s="76" t="s">
        <v>8</v>
      </c>
      <c r="P56" s="283">
        <f t="shared" si="4"/>
        <v>0</v>
      </c>
      <c r="Q56" s="284"/>
      <c r="R56" s="77" t="s">
        <v>8</v>
      </c>
      <c r="S56" s="364"/>
      <c r="T56" s="365"/>
      <c r="U56" s="76" t="s">
        <v>8</v>
      </c>
      <c r="V56" s="351"/>
      <c r="W56" s="365"/>
      <c r="X56" s="76" t="s">
        <v>8</v>
      </c>
      <c r="Y56" s="283">
        <f t="shared" si="0"/>
        <v>0</v>
      </c>
      <c r="Z56" s="284"/>
      <c r="AA56" s="78" t="s">
        <v>8</v>
      </c>
      <c r="AB56" s="479">
        <f t="shared" si="1"/>
        <v>0</v>
      </c>
      <c r="AC56" s="284"/>
      <c r="AD56" s="76" t="s">
        <v>8</v>
      </c>
      <c r="AE56" s="283">
        <f t="shared" si="2"/>
        <v>0</v>
      </c>
      <c r="AF56" s="284"/>
      <c r="AG56" s="76" t="s">
        <v>8</v>
      </c>
      <c r="AH56" s="283">
        <f t="shared" si="3"/>
        <v>0</v>
      </c>
      <c r="AI56" s="284"/>
      <c r="AJ56" s="77" t="s">
        <v>8</v>
      </c>
    </row>
    <row r="57" spans="1:66" ht="19.05" customHeight="1" x14ac:dyDescent="0.2">
      <c r="A57" s="492" t="s">
        <v>40</v>
      </c>
      <c r="B57" s="493"/>
      <c r="C57" s="493"/>
      <c r="D57" s="493"/>
      <c r="E57" s="493"/>
      <c r="F57" s="493"/>
      <c r="G57" s="394">
        <v>11</v>
      </c>
      <c r="H57" s="395"/>
      <c r="I57" s="75" t="s">
        <v>43</v>
      </c>
      <c r="J57" s="350"/>
      <c r="K57" s="351"/>
      <c r="L57" s="76" t="s">
        <v>8</v>
      </c>
      <c r="M57" s="362"/>
      <c r="N57" s="351"/>
      <c r="O57" s="76" t="s">
        <v>8</v>
      </c>
      <c r="P57" s="283">
        <f t="shared" si="4"/>
        <v>0</v>
      </c>
      <c r="Q57" s="284"/>
      <c r="R57" s="77" t="s">
        <v>8</v>
      </c>
      <c r="S57" s="364"/>
      <c r="T57" s="365"/>
      <c r="U57" s="76" t="s">
        <v>8</v>
      </c>
      <c r="V57" s="351"/>
      <c r="W57" s="365"/>
      <c r="X57" s="76" t="s">
        <v>8</v>
      </c>
      <c r="Y57" s="283">
        <f t="shared" si="0"/>
        <v>0</v>
      </c>
      <c r="Z57" s="284"/>
      <c r="AA57" s="78" t="s">
        <v>8</v>
      </c>
      <c r="AB57" s="479">
        <f t="shared" si="1"/>
        <v>0</v>
      </c>
      <c r="AC57" s="284"/>
      <c r="AD57" s="76" t="s">
        <v>8</v>
      </c>
      <c r="AE57" s="283">
        <f t="shared" si="2"/>
        <v>0</v>
      </c>
      <c r="AF57" s="284"/>
      <c r="AG57" s="76" t="s">
        <v>8</v>
      </c>
      <c r="AH57" s="283">
        <f t="shared" si="3"/>
        <v>0</v>
      </c>
      <c r="AI57" s="284"/>
      <c r="AJ57" s="77" t="s">
        <v>8</v>
      </c>
    </row>
    <row r="58" spans="1:66" ht="19.05" customHeight="1" x14ac:dyDescent="0.2">
      <c r="A58" s="492" t="s">
        <v>41</v>
      </c>
      <c r="B58" s="493"/>
      <c r="C58" s="493"/>
      <c r="D58" s="493"/>
      <c r="E58" s="493"/>
      <c r="F58" s="493"/>
      <c r="G58" s="394">
        <v>11</v>
      </c>
      <c r="H58" s="395"/>
      <c r="I58" s="75" t="s">
        <v>43</v>
      </c>
      <c r="J58" s="350"/>
      <c r="K58" s="351"/>
      <c r="L58" s="76" t="s">
        <v>8</v>
      </c>
      <c r="M58" s="362"/>
      <c r="N58" s="351"/>
      <c r="O58" s="76" t="s">
        <v>8</v>
      </c>
      <c r="P58" s="283">
        <f t="shared" si="4"/>
        <v>0</v>
      </c>
      <c r="Q58" s="284"/>
      <c r="R58" s="77" t="s">
        <v>8</v>
      </c>
      <c r="S58" s="364"/>
      <c r="T58" s="365"/>
      <c r="U58" s="76" t="s">
        <v>8</v>
      </c>
      <c r="V58" s="351"/>
      <c r="W58" s="365"/>
      <c r="X58" s="76" t="s">
        <v>8</v>
      </c>
      <c r="Y58" s="283">
        <f t="shared" si="0"/>
        <v>0</v>
      </c>
      <c r="Z58" s="284"/>
      <c r="AA58" s="78" t="s">
        <v>8</v>
      </c>
      <c r="AB58" s="479">
        <f t="shared" si="1"/>
        <v>0</v>
      </c>
      <c r="AC58" s="284"/>
      <c r="AD58" s="76" t="s">
        <v>8</v>
      </c>
      <c r="AE58" s="283">
        <f t="shared" si="2"/>
        <v>0</v>
      </c>
      <c r="AF58" s="284"/>
      <c r="AG58" s="76" t="s">
        <v>8</v>
      </c>
      <c r="AH58" s="283">
        <f t="shared" si="3"/>
        <v>0</v>
      </c>
      <c r="AI58" s="284"/>
      <c r="AJ58" s="77" t="s">
        <v>8</v>
      </c>
    </row>
    <row r="59" spans="1:66" ht="19.05" customHeight="1" x14ac:dyDescent="0.2">
      <c r="A59" s="492" t="s">
        <v>134</v>
      </c>
      <c r="B59" s="493"/>
      <c r="C59" s="493"/>
      <c r="D59" s="493"/>
      <c r="E59" s="493"/>
      <c r="F59" s="493"/>
      <c r="G59" s="394">
        <v>10</v>
      </c>
      <c r="H59" s="395"/>
      <c r="I59" s="75" t="s">
        <v>43</v>
      </c>
      <c r="J59" s="350"/>
      <c r="K59" s="351"/>
      <c r="L59" s="76" t="s">
        <v>8</v>
      </c>
      <c r="M59" s="362"/>
      <c r="N59" s="351"/>
      <c r="O59" s="76" t="s">
        <v>8</v>
      </c>
      <c r="P59" s="283">
        <f t="shared" si="4"/>
        <v>0</v>
      </c>
      <c r="Q59" s="284"/>
      <c r="R59" s="77" t="s">
        <v>8</v>
      </c>
      <c r="S59" s="364"/>
      <c r="T59" s="365"/>
      <c r="U59" s="76" t="s">
        <v>8</v>
      </c>
      <c r="V59" s="351"/>
      <c r="W59" s="365"/>
      <c r="X59" s="76" t="s">
        <v>8</v>
      </c>
      <c r="Y59" s="283">
        <f t="shared" si="0"/>
        <v>0</v>
      </c>
      <c r="Z59" s="284"/>
      <c r="AA59" s="78" t="s">
        <v>8</v>
      </c>
      <c r="AB59" s="479">
        <f t="shared" si="1"/>
        <v>0</v>
      </c>
      <c r="AC59" s="284"/>
      <c r="AD59" s="76" t="s">
        <v>8</v>
      </c>
      <c r="AE59" s="283">
        <f t="shared" si="2"/>
        <v>0</v>
      </c>
      <c r="AF59" s="284"/>
      <c r="AG59" s="76" t="s">
        <v>8</v>
      </c>
      <c r="AH59" s="283">
        <f t="shared" si="3"/>
        <v>0</v>
      </c>
      <c r="AI59" s="284"/>
      <c r="AJ59" s="77" t="s">
        <v>8</v>
      </c>
    </row>
    <row r="60" spans="1:66" ht="19.05" customHeight="1" x14ac:dyDescent="0.2">
      <c r="A60" s="346" t="s">
        <v>105</v>
      </c>
      <c r="B60" s="347"/>
      <c r="C60" s="347"/>
      <c r="D60" s="347"/>
      <c r="E60" s="347"/>
      <c r="F60" s="347"/>
      <c r="G60" s="281">
        <v>7</v>
      </c>
      <c r="H60" s="282"/>
      <c r="I60" s="75" t="s">
        <v>43</v>
      </c>
      <c r="J60" s="350">
        <v>5</v>
      </c>
      <c r="K60" s="351"/>
      <c r="L60" s="76" t="s">
        <v>8</v>
      </c>
      <c r="M60" s="362"/>
      <c r="N60" s="351"/>
      <c r="O60" s="76" t="s">
        <v>8</v>
      </c>
      <c r="P60" s="283">
        <f t="shared" si="4"/>
        <v>35</v>
      </c>
      <c r="Q60" s="284"/>
      <c r="R60" s="77" t="s">
        <v>8</v>
      </c>
      <c r="S60" s="364">
        <v>5</v>
      </c>
      <c r="T60" s="365"/>
      <c r="U60" s="76" t="s">
        <v>8</v>
      </c>
      <c r="V60" s="351"/>
      <c r="W60" s="365"/>
      <c r="X60" s="76" t="s">
        <v>8</v>
      </c>
      <c r="Y60" s="283">
        <f t="shared" si="0"/>
        <v>35</v>
      </c>
      <c r="Z60" s="284"/>
      <c r="AA60" s="78" t="s">
        <v>8</v>
      </c>
      <c r="AB60" s="479">
        <f t="shared" si="1"/>
        <v>0</v>
      </c>
      <c r="AC60" s="284"/>
      <c r="AD60" s="76" t="s">
        <v>8</v>
      </c>
      <c r="AE60" s="283">
        <f t="shared" si="2"/>
        <v>0</v>
      </c>
      <c r="AF60" s="284"/>
      <c r="AG60" s="76" t="s">
        <v>8</v>
      </c>
      <c r="AH60" s="283">
        <f t="shared" si="3"/>
        <v>0</v>
      </c>
      <c r="AI60" s="284"/>
      <c r="AJ60" s="77" t="s">
        <v>8</v>
      </c>
    </row>
    <row r="61" spans="1:66" ht="19.05" customHeight="1" x14ac:dyDescent="0.2">
      <c r="A61" s="488" t="s">
        <v>84</v>
      </c>
      <c r="B61" s="489"/>
      <c r="C61" s="489"/>
      <c r="D61" s="489"/>
      <c r="E61" s="489"/>
      <c r="F61" s="489"/>
      <c r="G61" s="490"/>
      <c r="H61" s="491"/>
      <c r="I61" s="75" t="s">
        <v>43</v>
      </c>
      <c r="J61" s="350"/>
      <c r="K61" s="351"/>
      <c r="L61" s="76" t="s">
        <v>8</v>
      </c>
      <c r="M61" s="362"/>
      <c r="N61" s="351"/>
      <c r="O61" s="76" t="s">
        <v>8</v>
      </c>
      <c r="P61" s="283">
        <f t="shared" si="4"/>
        <v>0</v>
      </c>
      <c r="Q61" s="284"/>
      <c r="R61" s="77" t="s">
        <v>8</v>
      </c>
      <c r="S61" s="364"/>
      <c r="T61" s="365"/>
      <c r="U61" s="76" t="s">
        <v>8</v>
      </c>
      <c r="V61" s="351"/>
      <c r="W61" s="365"/>
      <c r="X61" s="76" t="s">
        <v>8</v>
      </c>
      <c r="Y61" s="283">
        <f t="shared" si="0"/>
        <v>0</v>
      </c>
      <c r="Z61" s="284"/>
      <c r="AA61" s="78" t="s">
        <v>8</v>
      </c>
      <c r="AB61" s="479">
        <f t="shared" si="1"/>
        <v>0</v>
      </c>
      <c r="AC61" s="284"/>
      <c r="AD61" s="76" t="s">
        <v>8</v>
      </c>
      <c r="AE61" s="283">
        <f t="shared" si="2"/>
        <v>0</v>
      </c>
      <c r="AF61" s="284"/>
      <c r="AG61" s="76" t="s">
        <v>8</v>
      </c>
      <c r="AH61" s="283">
        <f t="shared" si="3"/>
        <v>0</v>
      </c>
      <c r="AI61" s="284"/>
      <c r="AJ61" s="77" t="s">
        <v>8</v>
      </c>
    </row>
    <row r="62" spans="1:66" ht="19.05" customHeight="1" x14ac:dyDescent="0.2">
      <c r="A62" s="488" t="s">
        <v>84</v>
      </c>
      <c r="B62" s="489"/>
      <c r="C62" s="489"/>
      <c r="D62" s="489"/>
      <c r="E62" s="489"/>
      <c r="F62" s="489"/>
      <c r="G62" s="490"/>
      <c r="H62" s="491"/>
      <c r="I62" s="75" t="s">
        <v>43</v>
      </c>
      <c r="J62" s="350"/>
      <c r="K62" s="351"/>
      <c r="L62" s="76" t="s">
        <v>8</v>
      </c>
      <c r="M62" s="362"/>
      <c r="N62" s="351"/>
      <c r="O62" s="76" t="s">
        <v>8</v>
      </c>
      <c r="P62" s="283">
        <f t="shared" si="4"/>
        <v>0</v>
      </c>
      <c r="Q62" s="284"/>
      <c r="R62" s="77" t="s">
        <v>8</v>
      </c>
      <c r="S62" s="364"/>
      <c r="T62" s="365"/>
      <c r="U62" s="76" t="s">
        <v>8</v>
      </c>
      <c r="V62" s="351"/>
      <c r="W62" s="365"/>
      <c r="X62" s="76" t="s">
        <v>8</v>
      </c>
      <c r="Y62" s="283">
        <f>(S62+V62)*G62</f>
        <v>0</v>
      </c>
      <c r="Z62" s="284"/>
      <c r="AA62" s="78" t="s">
        <v>8</v>
      </c>
      <c r="AB62" s="479">
        <f t="shared" si="1"/>
        <v>0</v>
      </c>
      <c r="AC62" s="284"/>
      <c r="AD62" s="76" t="s">
        <v>8</v>
      </c>
      <c r="AE62" s="283">
        <f t="shared" si="2"/>
        <v>0</v>
      </c>
      <c r="AF62" s="284"/>
      <c r="AG62" s="76" t="s">
        <v>8</v>
      </c>
      <c r="AH62" s="283">
        <f t="shared" si="3"/>
        <v>0</v>
      </c>
      <c r="AI62" s="284"/>
      <c r="AJ62" s="77" t="s">
        <v>8</v>
      </c>
    </row>
    <row r="63" spans="1:66" ht="19.05" customHeight="1" x14ac:dyDescent="0.2">
      <c r="A63" s="480" t="s">
        <v>7</v>
      </c>
      <c r="B63" s="481"/>
      <c r="C63" s="481"/>
      <c r="D63" s="481"/>
      <c r="E63" s="481"/>
      <c r="F63" s="481"/>
      <c r="G63" s="481"/>
      <c r="H63" s="481"/>
      <c r="I63" s="482"/>
      <c r="J63" s="479">
        <f>SUM(J51:K62)</f>
        <v>165</v>
      </c>
      <c r="K63" s="284"/>
      <c r="L63" s="76" t="s">
        <v>8</v>
      </c>
      <c r="M63" s="283">
        <f>SUM(M51:N62)</f>
        <v>0</v>
      </c>
      <c r="N63" s="284"/>
      <c r="O63" s="76" t="s">
        <v>8</v>
      </c>
      <c r="P63" s="283">
        <f>SUM(P51:Q62)</f>
        <v>2305</v>
      </c>
      <c r="Q63" s="284"/>
      <c r="R63" s="77" t="s">
        <v>8</v>
      </c>
      <c r="S63" s="487">
        <f>SUM(S51:T62)</f>
        <v>195</v>
      </c>
      <c r="T63" s="284"/>
      <c r="U63" s="76" t="s">
        <v>8</v>
      </c>
      <c r="V63" s="283">
        <f>SUM(V51:W62)</f>
        <v>60</v>
      </c>
      <c r="W63" s="284"/>
      <c r="X63" s="76" t="s">
        <v>8</v>
      </c>
      <c r="Y63" s="283">
        <f>SUM(Y51:Z62)</f>
        <v>3555</v>
      </c>
      <c r="Z63" s="284"/>
      <c r="AA63" s="78" t="s">
        <v>8</v>
      </c>
      <c r="AB63" s="479">
        <f>SUM(AB51:AC62)</f>
        <v>30</v>
      </c>
      <c r="AC63" s="284"/>
      <c r="AD63" s="76" t="s">
        <v>8</v>
      </c>
      <c r="AE63" s="283">
        <f>SUM(AE51:AF62)</f>
        <v>60</v>
      </c>
      <c r="AF63" s="284"/>
      <c r="AG63" s="76" t="s">
        <v>8</v>
      </c>
      <c r="AH63" s="283">
        <f>SUM(AH51:AI62)</f>
        <v>1250</v>
      </c>
      <c r="AI63" s="284"/>
      <c r="AJ63" s="77" t="s">
        <v>8</v>
      </c>
    </row>
    <row r="64" spans="1:66" ht="19.05" customHeight="1" thickBot="1" x14ac:dyDescent="0.25">
      <c r="A64" s="483"/>
      <c r="B64" s="445"/>
      <c r="C64" s="445"/>
      <c r="D64" s="445"/>
      <c r="E64" s="445"/>
      <c r="F64" s="445"/>
      <c r="G64" s="445"/>
      <c r="H64" s="445"/>
      <c r="I64" s="460"/>
      <c r="J64" s="462">
        <f>J63/100</f>
        <v>1.65</v>
      </c>
      <c r="K64" s="463"/>
      <c r="L64" s="79" t="s">
        <v>46</v>
      </c>
      <c r="M64" s="463">
        <f>M63/100</f>
        <v>0</v>
      </c>
      <c r="N64" s="463"/>
      <c r="O64" s="79" t="s">
        <v>46</v>
      </c>
      <c r="P64" s="463">
        <f>P63/100</f>
        <v>23.05</v>
      </c>
      <c r="Q64" s="463"/>
      <c r="R64" s="80" t="s">
        <v>46</v>
      </c>
      <c r="S64" s="462">
        <f>S63/100</f>
        <v>1.95</v>
      </c>
      <c r="T64" s="463"/>
      <c r="U64" s="79" t="s">
        <v>46</v>
      </c>
      <c r="V64" s="463">
        <f>V63/100</f>
        <v>0.6</v>
      </c>
      <c r="W64" s="463"/>
      <c r="X64" s="79" t="s">
        <v>46</v>
      </c>
      <c r="Y64" s="463">
        <f>Y63/100</f>
        <v>35.549999999999997</v>
      </c>
      <c r="Z64" s="463"/>
      <c r="AA64" s="80" t="s">
        <v>46</v>
      </c>
      <c r="AB64" s="462">
        <f>AB63/100</f>
        <v>0.3</v>
      </c>
      <c r="AC64" s="463"/>
      <c r="AD64" s="79" t="s">
        <v>46</v>
      </c>
      <c r="AE64" s="463">
        <f>AE63/100</f>
        <v>0.6</v>
      </c>
      <c r="AF64" s="463"/>
      <c r="AG64" s="79" t="s">
        <v>46</v>
      </c>
      <c r="AH64" s="463">
        <f>AH63/100</f>
        <v>12.5</v>
      </c>
      <c r="AI64" s="463"/>
      <c r="AJ64" s="80" t="s">
        <v>46</v>
      </c>
      <c r="AU64" s="464"/>
      <c r="AV64" s="464"/>
      <c r="AW64" s="464"/>
      <c r="AX64" s="65"/>
      <c r="BG64" s="464"/>
      <c r="BH64" s="464"/>
      <c r="BI64" s="464"/>
      <c r="BJ64" s="65"/>
      <c r="BK64" s="464"/>
      <c r="BL64" s="464"/>
      <c r="BM64" s="464"/>
      <c r="BN64" s="65"/>
    </row>
    <row r="65" spans="1:66" ht="19.05" customHeight="1" thickBot="1" x14ac:dyDescent="0.25">
      <c r="A65" s="484"/>
      <c r="B65" s="485"/>
      <c r="C65" s="485"/>
      <c r="D65" s="485"/>
      <c r="E65" s="485"/>
      <c r="F65" s="485"/>
      <c r="G65" s="485"/>
      <c r="H65" s="485"/>
      <c r="I65" s="486"/>
      <c r="J65" s="465">
        <f>J64+M64</f>
        <v>1.65</v>
      </c>
      <c r="K65" s="465"/>
      <c r="L65" s="465"/>
      <c r="M65" s="465"/>
      <c r="N65" s="465"/>
      <c r="O65" s="79" t="s">
        <v>46</v>
      </c>
      <c r="P65" s="74"/>
      <c r="Q65" s="74"/>
      <c r="R65" s="74"/>
      <c r="S65" s="466">
        <f>S64+V64</f>
        <v>2.5499999999999998</v>
      </c>
      <c r="T65" s="465"/>
      <c r="U65" s="465"/>
      <c r="V65" s="465"/>
      <c r="W65" s="465"/>
      <c r="X65" s="81" t="s">
        <v>46</v>
      </c>
      <c r="Y65" s="74"/>
      <c r="Z65" s="74"/>
      <c r="AA65" s="74"/>
      <c r="AB65" s="466">
        <f>AB64+AE64</f>
        <v>0.89999999999999991</v>
      </c>
      <c r="AC65" s="465"/>
      <c r="AD65" s="465"/>
      <c r="AE65" s="465"/>
      <c r="AF65" s="465"/>
      <c r="AG65" s="81" t="s">
        <v>46</v>
      </c>
      <c r="AH65" s="82"/>
      <c r="AI65" s="82"/>
      <c r="AJ65" s="82"/>
      <c r="AU65" s="83"/>
      <c r="AV65" s="83"/>
      <c r="AW65" s="83"/>
      <c r="AX65" s="65"/>
      <c r="BG65" s="83"/>
      <c r="BH65" s="83"/>
      <c r="BI65" s="83"/>
      <c r="BJ65" s="65"/>
      <c r="BK65" s="83"/>
      <c r="BL65" s="83"/>
      <c r="BM65" s="83"/>
      <c r="BN65" s="65"/>
    </row>
    <row r="66" spans="1:66" ht="19.05" customHeight="1" x14ac:dyDescent="0.2">
      <c r="A66" s="51" t="s">
        <v>111</v>
      </c>
      <c r="N66" s="83"/>
      <c r="O66" s="83"/>
      <c r="P66" s="83"/>
      <c r="Q66" s="65"/>
      <c r="Z66" s="83"/>
      <c r="AA66" s="83"/>
      <c r="AB66" s="83"/>
      <c r="AC66" s="65"/>
      <c r="AD66" s="83"/>
      <c r="AE66" s="83"/>
      <c r="AF66" s="83"/>
      <c r="AG66" s="65"/>
    </row>
    <row r="67" spans="1:66" ht="19.05" customHeight="1" x14ac:dyDescent="0.2">
      <c r="A67" s="51" t="s">
        <v>109</v>
      </c>
      <c r="N67" s="83"/>
      <c r="O67" s="83"/>
      <c r="P67" s="83"/>
      <c r="Q67" s="65"/>
      <c r="Z67" s="83"/>
      <c r="AA67" s="83"/>
      <c r="AB67" s="83"/>
      <c r="AC67" s="65"/>
      <c r="AD67" s="83"/>
      <c r="AE67" s="83"/>
      <c r="AF67" s="83"/>
      <c r="AG67" s="65"/>
    </row>
    <row r="68" spans="1:66" ht="19.05" customHeight="1" x14ac:dyDescent="0.2">
      <c r="N68" s="83"/>
      <c r="O68" s="83"/>
      <c r="P68" s="83"/>
      <c r="Q68" s="65"/>
      <c r="Z68" s="83"/>
      <c r="AA68" s="83"/>
      <c r="AB68" s="83"/>
      <c r="AC68" s="65"/>
      <c r="AD68" s="83"/>
      <c r="AE68" s="83"/>
      <c r="AF68" s="83"/>
      <c r="AG68" s="65"/>
    </row>
    <row r="69" spans="1:66" ht="19.05" customHeight="1" thickBot="1" x14ac:dyDescent="0.25">
      <c r="A69" s="52" t="s">
        <v>11</v>
      </c>
      <c r="B69" s="52"/>
      <c r="C69" s="52"/>
      <c r="D69" s="52"/>
      <c r="E69" s="52"/>
      <c r="F69" s="52"/>
      <c r="G69" s="63"/>
      <c r="H69" s="52"/>
      <c r="I69" s="52"/>
      <c r="J69" s="52"/>
      <c r="K69" s="52"/>
      <c r="L69" s="52"/>
      <c r="M69" s="52"/>
      <c r="N69" s="52"/>
      <c r="O69" s="52"/>
      <c r="P69" s="52"/>
      <c r="Q69" s="52"/>
      <c r="R69" s="52"/>
      <c r="S69" s="52"/>
      <c r="T69" s="52"/>
      <c r="U69" s="52"/>
      <c r="V69" s="52"/>
      <c r="W69" s="52"/>
      <c r="X69" s="52"/>
      <c r="Y69" s="52"/>
      <c r="Z69" s="52"/>
      <c r="AA69" s="52"/>
    </row>
    <row r="70" spans="1:66" ht="19.05" customHeight="1" x14ac:dyDescent="0.2">
      <c r="A70" s="432" t="s">
        <v>29</v>
      </c>
      <c r="B70" s="433"/>
      <c r="C70" s="433"/>
      <c r="D70" s="433"/>
      <c r="E70" s="433"/>
      <c r="F70" s="433"/>
      <c r="G70" s="433"/>
      <c r="H70" s="433"/>
      <c r="I70" s="433"/>
      <c r="J70" s="433"/>
      <c r="K70" s="434"/>
      <c r="L70" s="470" t="s">
        <v>202</v>
      </c>
      <c r="M70" s="471"/>
      <c r="N70" s="471"/>
      <c r="O70" s="471"/>
      <c r="P70" s="471"/>
      <c r="Q70" s="471"/>
      <c r="R70" s="472"/>
      <c r="S70" s="470" t="s">
        <v>203</v>
      </c>
      <c r="T70" s="471"/>
      <c r="U70" s="471"/>
      <c r="V70" s="471"/>
      <c r="W70" s="471"/>
      <c r="X70" s="471"/>
      <c r="Y70" s="473"/>
      <c r="Z70" s="52"/>
      <c r="AA70" s="52"/>
    </row>
    <row r="71" spans="1:66" ht="19.05" customHeight="1" thickBot="1" x14ac:dyDescent="0.25">
      <c r="A71" s="467"/>
      <c r="B71" s="468"/>
      <c r="C71" s="468"/>
      <c r="D71" s="468"/>
      <c r="E71" s="468"/>
      <c r="F71" s="468"/>
      <c r="G71" s="468"/>
      <c r="H71" s="468"/>
      <c r="I71" s="468"/>
      <c r="J71" s="468"/>
      <c r="K71" s="469"/>
      <c r="L71" s="474">
        <v>8000</v>
      </c>
      <c r="M71" s="475"/>
      <c r="N71" s="475"/>
      <c r="O71" s="475"/>
      <c r="P71" s="475"/>
      <c r="Q71" s="476" t="s">
        <v>26</v>
      </c>
      <c r="R71" s="477"/>
      <c r="S71" s="474">
        <v>9000</v>
      </c>
      <c r="T71" s="475"/>
      <c r="U71" s="475"/>
      <c r="V71" s="475"/>
      <c r="W71" s="475"/>
      <c r="X71" s="476" t="s">
        <v>26</v>
      </c>
      <c r="Y71" s="478"/>
      <c r="Z71" s="84"/>
      <c r="AA71" s="84"/>
    </row>
    <row r="72" spans="1:66" ht="19.05" customHeight="1" x14ac:dyDescent="0.15">
      <c r="A72" s="85"/>
      <c r="D72" s="74"/>
      <c r="E72" s="74"/>
      <c r="F72" s="74"/>
      <c r="G72" s="74"/>
      <c r="H72" s="74"/>
      <c r="I72" s="74"/>
      <c r="T72" s="19"/>
      <c r="U72" s="19"/>
      <c r="V72" s="86"/>
      <c r="W72" s="19"/>
      <c r="X72" s="19"/>
      <c r="Y72" s="86"/>
      <c r="Z72" s="19"/>
      <c r="AA72" s="19"/>
    </row>
    <row r="73" spans="1:66" ht="19.05" customHeight="1" thickBot="1" x14ac:dyDescent="0.25">
      <c r="A73" s="52" t="s">
        <v>90</v>
      </c>
      <c r="B73" s="52"/>
      <c r="C73" s="52"/>
      <c r="D73" s="52"/>
      <c r="E73" s="52"/>
      <c r="F73" s="52"/>
      <c r="G73" s="63"/>
      <c r="H73" s="52"/>
      <c r="I73" s="52"/>
      <c r="J73" s="52"/>
      <c r="K73" s="52"/>
      <c r="L73" s="52"/>
      <c r="M73" s="52"/>
      <c r="N73" s="52"/>
      <c r="O73" s="52"/>
      <c r="P73" s="52"/>
      <c r="Q73" s="52"/>
      <c r="R73" s="52"/>
      <c r="S73" s="52"/>
      <c r="T73" s="52"/>
      <c r="U73" s="52"/>
      <c r="V73" s="52"/>
      <c r="W73" s="52"/>
      <c r="X73" s="52"/>
      <c r="Y73" s="52"/>
      <c r="Z73" s="52"/>
      <c r="AA73" s="52"/>
    </row>
    <row r="74" spans="1:66" ht="19.05" customHeight="1" x14ac:dyDescent="0.2">
      <c r="A74" s="432"/>
      <c r="B74" s="433"/>
      <c r="C74" s="434"/>
      <c r="D74" s="441" t="s">
        <v>14</v>
      </c>
      <c r="E74" s="442"/>
      <c r="F74" s="442"/>
      <c r="G74" s="443"/>
      <c r="H74" s="450" t="s">
        <v>17</v>
      </c>
      <c r="I74" s="451"/>
      <c r="J74" s="451"/>
      <c r="K74" s="452"/>
      <c r="L74" s="450" t="s">
        <v>16</v>
      </c>
      <c r="M74" s="451"/>
      <c r="N74" s="451"/>
      <c r="O74" s="452"/>
      <c r="P74" s="441" t="s">
        <v>79</v>
      </c>
      <c r="Q74" s="442"/>
      <c r="R74" s="442"/>
      <c r="S74" s="443"/>
      <c r="T74" s="441" t="s">
        <v>15</v>
      </c>
      <c r="U74" s="442"/>
      <c r="V74" s="442"/>
      <c r="W74" s="443"/>
      <c r="X74" s="450" t="s">
        <v>83</v>
      </c>
      <c r="Y74" s="442"/>
      <c r="Z74" s="442"/>
      <c r="AA74" s="459"/>
      <c r="AE74" s="87"/>
      <c r="AF74" s="87"/>
      <c r="AG74" s="87"/>
      <c r="AH74" s="87"/>
      <c r="AI74" s="87"/>
      <c r="AJ74" s="87"/>
    </row>
    <row r="75" spans="1:66" ht="19.05" customHeight="1" x14ac:dyDescent="0.2">
      <c r="A75" s="435"/>
      <c r="B75" s="436"/>
      <c r="C75" s="437"/>
      <c r="D75" s="444"/>
      <c r="E75" s="445"/>
      <c r="F75" s="445"/>
      <c r="G75" s="446"/>
      <c r="H75" s="453"/>
      <c r="I75" s="454"/>
      <c r="J75" s="454"/>
      <c r="K75" s="455"/>
      <c r="L75" s="453"/>
      <c r="M75" s="454"/>
      <c r="N75" s="454"/>
      <c r="O75" s="455"/>
      <c r="P75" s="444" t="s">
        <v>78</v>
      </c>
      <c r="Q75" s="445"/>
      <c r="R75" s="445"/>
      <c r="S75" s="446"/>
      <c r="T75" s="444" t="s">
        <v>78</v>
      </c>
      <c r="U75" s="445"/>
      <c r="V75" s="445"/>
      <c r="W75" s="446"/>
      <c r="X75" s="444"/>
      <c r="Y75" s="445"/>
      <c r="Z75" s="445"/>
      <c r="AA75" s="460"/>
      <c r="AE75" s="87"/>
      <c r="AF75" s="87"/>
      <c r="AG75" s="87"/>
      <c r="AH75" s="87"/>
      <c r="AI75" s="87"/>
      <c r="AJ75" s="87"/>
    </row>
    <row r="76" spans="1:66" ht="19.05" customHeight="1" x14ac:dyDescent="0.2">
      <c r="A76" s="438"/>
      <c r="B76" s="439"/>
      <c r="C76" s="440"/>
      <c r="D76" s="447"/>
      <c r="E76" s="448"/>
      <c r="F76" s="448"/>
      <c r="G76" s="449"/>
      <c r="H76" s="456"/>
      <c r="I76" s="457"/>
      <c r="J76" s="457"/>
      <c r="K76" s="458"/>
      <c r="L76" s="456"/>
      <c r="M76" s="457"/>
      <c r="N76" s="457"/>
      <c r="O76" s="458"/>
      <c r="P76" s="425" t="s">
        <v>80</v>
      </c>
      <c r="Q76" s="426"/>
      <c r="R76" s="426"/>
      <c r="S76" s="427"/>
      <c r="T76" s="428" t="s">
        <v>88</v>
      </c>
      <c r="U76" s="429"/>
      <c r="V76" s="429"/>
      <c r="W76" s="430"/>
      <c r="X76" s="447"/>
      <c r="Y76" s="448"/>
      <c r="Z76" s="448"/>
      <c r="AA76" s="461"/>
      <c r="AE76" s="87"/>
      <c r="AF76" s="87"/>
      <c r="AG76" s="87"/>
      <c r="AH76" s="87"/>
      <c r="AI76" s="87"/>
      <c r="AJ76" s="87"/>
    </row>
    <row r="77" spans="1:66" ht="19.05" customHeight="1" x14ac:dyDescent="0.2">
      <c r="A77" s="423" t="s">
        <v>115</v>
      </c>
      <c r="B77" s="424"/>
      <c r="C77" s="424"/>
      <c r="D77" s="431" t="str">
        <f>W14</f>
        <v>本則課税</v>
      </c>
      <c r="E77" s="431"/>
      <c r="F77" s="431"/>
      <c r="G77" s="431"/>
      <c r="H77" s="283">
        <f>ROUNDDOWN(L77*1.1,0)</f>
        <v>6600000</v>
      </c>
      <c r="I77" s="283"/>
      <c r="J77" s="283"/>
      <c r="K77" s="283"/>
      <c r="L77" s="362">
        <v>6000000</v>
      </c>
      <c r="M77" s="362"/>
      <c r="N77" s="362"/>
      <c r="O77" s="362"/>
      <c r="P77" s="283">
        <f>IF(D77="本則課税",ROUNDDOWN(L77*2/9,-3),ROUNDDOWN(H77*2/9,-3))</f>
        <v>1333000</v>
      </c>
      <c r="Q77" s="283"/>
      <c r="R77" s="283"/>
      <c r="S77" s="283"/>
      <c r="T77" s="362">
        <f>IF(D77="本則課税",ROUNDDOWN(L77*1/9,-3),ROUNDDOWN(H77*1/9,-3))</f>
        <v>666000</v>
      </c>
      <c r="U77" s="362"/>
      <c r="V77" s="362"/>
      <c r="W77" s="362"/>
      <c r="X77" s="283">
        <f>H77-(P77+T77)</f>
        <v>4601000</v>
      </c>
      <c r="Y77" s="283"/>
      <c r="Z77" s="283"/>
      <c r="AA77" s="416"/>
      <c r="AB77" s="86"/>
      <c r="AC77" s="19"/>
      <c r="AD77" s="19"/>
      <c r="AE77" s="88"/>
      <c r="AF77" s="23"/>
      <c r="AG77" s="23"/>
      <c r="AH77" s="86"/>
      <c r="AI77" s="19"/>
      <c r="AJ77" s="19"/>
    </row>
    <row r="78" spans="1:66" ht="19.05" customHeight="1" x14ac:dyDescent="0.2">
      <c r="A78" s="423" t="s">
        <v>116</v>
      </c>
      <c r="B78" s="424"/>
      <c r="C78" s="424"/>
      <c r="D78" s="431"/>
      <c r="E78" s="431"/>
      <c r="F78" s="431"/>
      <c r="G78" s="431"/>
      <c r="H78" s="283">
        <f>ROUNDDOWN(L78*1.1,0)</f>
        <v>0</v>
      </c>
      <c r="I78" s="283"/>
      <c r="J78" s="283"/>
      <c r="K78" s="283"/>
      <c r="L78" s="362"/>
      <c r="M78" s="362"/>
      <c r="N78" s="362"/>
      <c r="O78" s="362"/>
      <c r="P78" s="283">
        <f>IF(D77="本則課税",ROUNDDOWN(L78*2/9,-3),ROUNDDOWN(H78*2/9,-3))</f>
        <v>0</v>
      </c>
      <c r="Q78" s="283"/>
      <c r="R78" s="283"/>
      <c r="S78" s="283"/>
      <c r="T78" s="362">
        <f>IF(D77="本則課税",ROUNDDOWN(L78*1/9,-3),ROUNDDOWN(H78*1/9,-3))</f>
        <v>0</v>
      </c>
      <c r="U78" s="362"/>
      <c r="V78" s="362"/>
      <c r="W78" s="362"/>
      <c r="X78" s="283">
        <f>H78-(P78+T78)</f>
        <v>0</v>
      </c>
      <c r="Y78" s="283"/>
      <c r="Z78" s="283"/>
      <c r="AA78" s="416"/>
      <c r="AB78" s="86"/>
      <c r="AC78" s="19"/>
      <c r="AD78" s="19"/>
      <c r="AE78" s="88"/>
      <c r="AF78" s="23"/>
      <c r="AG78" s="23"/>
      <c r="AH78" s="86"/>
      <c r="AI78" s="19"/>
      <c r="AJ78" s="19"/>
    </row>
    <row r="79" spans="1:66" ht="19.05" customHeight="1" x14ac:dyDescent="0.2">
      <c r="A79" s="423" t="s">
        <v>117</v>
      </c>
      <c r="B79" s="424"/>
      <c r="C79" s="424"/>
      <c r="D79" s="431"/>
      <c r="E79" s="431"/>
      <c r="F79" s="431"/>
      <c r="G79" s="431"/>
      <c r="H79" s="283">
        <f>ROUNDDOWN(L79*1.1,0)</f>
        <v>0</v>
      </c>
      <c r="I79" s="283"/>
      <c r="J79" s="283"/>
      <c r="K79" s="283"/>
      <c r="L79" s="362"/>
      <c r="M79" s="362"/>
      <c r="N79" s="362"/>
      <c r="O79" s="362"/>
      <c r="P79" s="283">
        <f>IF(D77="本則課税",ROUNDDOWN(L79*2/9,-3),ROUNDDOWN(H79*2/9,-3))</f>
        <v>0</v>
      </c>
      <c r="Q79" s="283"/>
      <c r="R79" s="283"/>
      <c r="S79" s="283"/>
      <c r="T79" s="362">
        <f>IF(D77="本則課税",ROUNDDOWN(L79*1/9,-3),ROUNDDOWN(H79*1/9,-3))</f>
        <v>0</v>
      </c>
      <c r="U79" s="362"/>
      <c r="V79" s="362"/>
      <c r="W79" s="362"/>
      <c r="X79" s="283">
        <f>H79-(P79+T79)</f>
        <v>0</v>
      </c>
      <c r="Y79" s="283"/>
      <c r="Z79" s="283"/>
      <c r="AA79" s="416"/>
      <c r="AB79" s="86"/>
      <c r="AC79" s="19"/>
      <c r="AD79" s="19"/>
      <c r="AE79" s="88"/>
      <c r="AF79" s="23"/>
      <c r="AG79" s="23"/>
      <c r="AH79" s="86"/>
      <c r="AI79" s="19"/>
      <c r="AJ79" s="19"/>
    </row>
    <row r="80" spans="1:66" ht="19.05" customHeight="1" thickBot="1" x14ac:dyDescent="0.25">
      <c r="A80" s="417" t="s">
        <v>25</v>
      </c>
      <c r="B80" s="418"/>
      <c r="C80" s="418"/>
      <c r="D80" s="418"/>
      <c r="E80" s="418"/>
      <c r="F80" s="418"/>
      <c r="G80" s="418"/>
      <c r="H80" s="419">
        <f>SUM(H77:K79)</f>
        <v>6600000</v>
      </c>
      <c r="I80" s="419"/>
      <c r="J80" s="419"/>
      <c r="K80" s="419"/>
      <c r="L80" s="419">
        <f>SUM(L77:O79)</f>
        <v>6000000</v>
      </c>
      <c r="M80" s="420"/>
      <c r="N80" s="420"/>
      <c r="O80" s="421"/>
      <c r="P80" s="419">
        <f t="shared" ref="P80" si="5">SUM(P77:S79)</f>
        <v>1333000</v>
      </c>
      <c r="Q80" s="419"/>
      <c r="R80" s="419"/>
      <c r="S80" s="419"/>
      <c r="T80" s="419">
        <f t="shared" ref="T80:X80" si="6">SUM(T77:W79)</f>
        <v>666000</v>
      </c>
      <c r="U80" s="419"/>
      <c r="V80" s="419"/>
      <c r="W80" s="419"/>
      <c r="X80" s="419">
        <f t="shared" si="6"/>
        <v>4601000</v>
      </c>
      <c r="Y80" s="419"/>
      <c r="Z80" s="419"/>
      <c r="AA80" s="422"/>
      <c r="AB80" s="86"/>
      <c r="AC80" s="74"/>
      <c r="AD80" s="74"/>
      <c r="AE80" s="74"/>
      <c r="AF80" s="74"/>
      <c r="AG80" s="74"/>
      <c r="AH80" s="86"/>
      <c r="AI80" s="74"/>
      <c r="AJ80" s="74"/>
    </row>
    <row r="81" spans="1:36" ht="19.05" customHeight="1" x14ac:dyDescent="0.2">
      <c r="A81" s="51" t="s">
        <v>110</v>
      </c>
      <c r="N81" s="83"/>
      <c r="O81" s="83"/>
      <c r="P81" s="83"/>
      <c r="Q81" s="65"/>
      <c r="Z81" s="83"/>
      <c r="AA81" s="83"/>
      <c r="AB81" s="83"/>
      <c r="AC81" s="65"/>
      <c r="AD81" s="83"/>
      <c r="AE81" s="83"/>
      <c r="AF81" s="83"/>
      <c r="AG81" s="65"/>
    </row>
    <row r="82" spans="1:36" ht="19.05" customHeight="1" x14ac:dyDescent="0.15">
      <c r="A82" s="85"/>
      <c r="D82" s="74"/>
      <c r="E82" s="74"/>
      <c r="F82" s="74"/>
      <c r="G82" s="74"/>
      <c r="H82" s="74"/>
      <c r="I82" s="74"/>
      <c r="T82" s="19"/>
      <c r="U82" s="19"/>
      <c r="V82" s="86"/>
      <c r="W82" s="19"/>
      <c r="X82" s="19"/>
      <c r="Y82" s="86"/>
      <c r="Z82" s="19"/>
      <c r="AA82" s="19"/>
    </row>
    <row r="83" spans="1:36" ht="19.05" customHeight="1" thickBot="1" x14ac:dyDescent="0.25">
      <c r="A83" s="52" t="s">
        <v>72</v>
      </c>
      <c r="D83" s="74"/>
      <c r="E83" s="74"/>
      <c r="F83" s="74"/>
      <c r="G83" s="74"/>
      <c r="H83" s="74"/>
      <c r="I83" s="74"/>
      <c r="T83" s="19"/>
      <c r="U83" s="19"/>
      <c r="V83" s="86"/>
      <c r="W83" s="19"/>
      <c r="X83" s="19"/>
      <c r="Y83" s="86"/>
      <c r="Z83" s="19"/>
      <c r="AA83" s="19"/>
    </row>
    <row r="84" spans="1:36" ht="45" customHeight="1" x14ac:dyDescent="0.2">
      <c r="A84" s="409" t="s">
        <v>47</v>
      </c>
      <c r="B84" s="410"/>
      <c r="C84" s="410"/>
      <c r="D84" s="410"/>
      <c r="E84" s="410"/>
      <c r="F84" s="410"/>
      <c r="G84" s="410"/>
      <c r="H84" s="410"/>
      <c r="I84" s="410"/>
      <c r="J84" s="410"/>
      <c r="K84" s="410"/>
      <c r="L84" s="410"/>
      <c r="M84" s="410"/>
      <c r="N84" s="410"/>
      <c r="O84" s="410"/>
      <c r="P84" s="410"/>
      <c r="Q84" s="410"/>
      <c r="R84" s="410"/>
      <c r="S84" s="410"/>
      <c r="T84" s="410"/>
      <c r="U84" s="410"/>
      <c r="V84" s="410"/>
      <c r="W84" s="410"/>
      <c r="X84" s="410"/>
      <c r="Y84" s="410"/>
      <c r="Z84" s="410"/>
      <c r="AA84" s="410"/>
      <c r="AB84" s="410"/>
      <c r="AC84" s="410"/>
      <c r="AD84" s="410"/>
      <c r="AE84" s="411" t="s">
        <v>53</v>
      </c>
      <c r="AF84" s="411"/>
      <c r="AG84" s="411"/>
      <c r="AH84" s="412" t="s">
        <v>48</v>
      </c>
      <c r="AI84" s="412"/>
      <c r="AJ84" s="413"/>
    </row>
    <row r="85" spans="1:36" ht="45" customHeight="1" x14ac:dyDescent="0.2">
      <c r="A85" s="89">
        <v>1</v>
      </c>
      <c r="B85" s="288" t="s">
        <v>206</v>
      </c>
      <c r="C85" s="288"/>
      <c r="D85" s="288"/>
      <c r="E85" s="288"/>
      <c r="F85" s="288"/>
      <c r="G85" s="288"/>
      <c r="H85" s="288"/>
      <c r="I85" s="288"/>
      <c r="J85" s="288"/>
      <c r="K85" s="288"/>
      <c r="L85" s="288"/>
      <c r="M85" s="288"/>
      <c r="N85" s="288"/>
      <c r="O85" s="288"/>
      <c r="P85" s="288"/>
      <c r="Q85" s="288"/>
      <c r="R85" s="288"/>
      <c r="S85" s="288"/>
      <c r="T85" s="288"/>
      <c r="U85" s="288"/>
      <c r="V85" s="288"/>
      <c r="W85" s="288"/>
      <c r="X85" s="288"/>
      <c r="Y85" s="288"/>
      <c r="Z85" s="288"/>
      <c r="AA85" s="288"/>
      <c r="AB85" s="288"/>
      <c r="AC85" s="288"/>
      <c r="AD85" s="288"/>
      <c r="AE85" s="414">
        <f>(Y64/(P37+P41+P45))*100</f>
        <v>101.57142857142856</v>
      </c>
      <c r="AF85" s="415"/>
      <c r="AG85" s="45" t="s">
        <v>52</v>
      </c>
      <c r="AH85" s="394" t="str">
        <f>IF(AE85&gt;=130,3,IF(AE85&gt;=120,2,IF(AE85&gt;=110,1,"0")))</f>
        <v>0</v>
      </c>
      <c r="AI85" s="395"/>
      <c r="AJ85" s="46" t="s">
        <v>51</v>
      </c>
    </row>
    <row r="86" spans="1:36" ht="45" customHeight="1" x14ac:dyDescent="0.2">
      <c r="A86" s="404">
        <v>2</v>
      </c>
      <c r="B86" s="405" t="s">
        <v>56</v>
      </c>
      <c r="C86" s="406" t="s">
        <v>73</v>
      </c>
      <c r="D86" s="406"/>
      <c r="E86" s="288" t="s">
        <v>193</v>
      </c>
      <c r="F86" s="288"/>
      <c r="G86" s="288"/>
      <c r="H86" s="288"/>
      <c r="I86" s="288"/>
      <c r="J86" s="288"/>
      <c r="K86" s="288"/>
      <c r="L86" s="288"/>
      <c r="M86" s="288"/>
      <c r="N86" s="288"/>
      <c r="O86" s="288"/>
      <c r="P86" s="288"/>
      <c r="Q86" s="288"/>
      <c r="R86" s="288"/>
      <c r="S86" s="288"/>
      <c r="T86" s="288"/>
      <c r="U86" s="288"/>
      <c r="V86" s="288"/>
      <c r="W86" s="288"/>
      <c r="X86" s="288"/>
      <c r="Y86" s="288"/>
      <c r="Z86" s="288"/>
      <c r="AA86" s="288"/>
      <c r="AB86" s="288"/>
      <c r="AC86" s="288"/>
      <c r="AD86" s="288"/>
      <c r="AE86" s="407" t="str">
        <f>IFERROR(IF(C86="○",(AF17/V17),"×"),0)</f>
        <v>×</v>
      </c>
      <c r="AF86" s="408"/>
      <c r="AG86" s="47" t="s">
        <v>54</v>
      </c>
      <c r="AH86" s="394" t="str">
        <f>IF(AE86="×","×",IF(AE86&gt;=4,3,IF(AE86&gt;=3,2,IF(AE86&gt;=2,1,"0"))))</f>
        <v>×</v>
      </c>
      <c r="AI86" s="395"/>
      <c r="AJ86" s="46" t="s">
        <v>51</v>
      </c>
    </row>
    <row r="87" spans="1:36" ht="45" customHeight="1" x14ac:dyDescent="0.2">
      <c r="A87" s="404"/>
      <c r="B87" s="405"/>
      <c r="C87" s="406" t="s">
        <v>74</v>
      </c>
      <c r="D87" s="406"/>
      <c r="E87" s="288" t="s">
        <v>99</v>
      </c>
      <c r="F87" s="259"/>
      <c r="G87" s="259"/>
      <c r="H87" s="259"/>
      <c r="I87" s="259"/>
      <c r="J87" s="259"/>
      <c r="K87" s="259"/>
      <c r="L87" s="259"/>
      <c r="M87" s="259"/>
      <c r="N87" s="259"/>
      <c r="O87" s="259"/>
      <c r="P87" s="259"/>
      <c r="Q87" s="259"/>
      <c r="R87" s="259"/>
      <c r="S87" s="259"/>
      <c r="T87" s="259"/>
      <c r="U87" s="259"/>
      <c r="V87" s="259"/>
      <c r="W87" s="259"/>
      <c r="X87" s="259"/>
      <c r="Y87" s="259"/>
      <c r="Z87" s="259"/>
      <c r="AA87" s="259"/>
      <c r="AB87" s="259"/>
      <c r="AC87" s="259"/>
      <c r="AD87" s="259"/>
      <c r="AE87" s="392">
        <f>IF(C87="○",(AB65/J65)*100,"×")</f>
        <v>54.54545454545454</v>
      </c>
      <c r="AF87" s="393"/>
      <c r="AG87" s="45" t="s">
        <v>52</v>
      </c>
      <c r="AH87" s="394">
        <f>IF(AE87="×","×",IF(AE87&gt;=7,3,IF(AE87&gt;=4,2,IF(AE87&gt;=1,1,"0"))))</f>
        <v>3</v>
      </c>
      <c r="AI87" s="395"/>
      <c r="AJ87" s="46" t="s">
        <v>51</v>
      </c>
    </row>
    <row r="88" spans="1:36" ht="45" customHeight="1" x14ac:dyDescent="0.2">
      <c r="A88" s="89">
        <v>3</v>
      </c>
      <c r="B88" s="288" t="s">
        <v>207</v>
      </c>
      <c r="C88" s="259"/>
      <c r="D88" s="259"/>
      <c r="E88" s="259"/>
      <c r="F88" s="259"/>
      <c r="G88" s="259"/>
      <c r="H88" s="259"/>
      <c r="I88" s="259"/>
      <c r="J88" s="259"/>
      <c r="K88" s="259"/>
      <c r="L88" s="259"/>
      <c r="M88" s="259"/>
      <c r="N88" s="259"/>
      <c r="O88" s="259"/>
      <c r="P88" s="259"/>
      <c r="Q88" s="259"/>
      <c r="R88" s="259"/>
      <c r="S88" s="259"/>
      <c r="T88" s="259"/>
      <c r="U88" s="259"/>
      <c r="V88" s="259"/>
      <c r="W88" s="259"/>
      <c r="X88" s="259"/>
      <c r="Y88" s="259"/>
      <c r="Z88" s="259"/>
      <c r="AA88" s="259"/>
      <c r="AB88" s="259"/>
      <c r="AC88" s="259"/>
      <c r="AD88" s="259"/>
      <c r="AE88" s="392">
        <f ca="1">(SUMIF(A20:C31,"更新",P20:Q31))/K17</f>
        <v>22</v>
      </c>
      <c r="AF88" s="393"/>
      <c r="AG88" s="45" t="s">
        <v>22</v>
      </c>
      <c r="AH88" s="394">
        <f ca="1">IF(AE88&gt;=20,2,IF(AE88&gt;=15,1,"0"))</f>
        <v>2</v>
      </c>
      <c r="AI88" s="395"/>
      <c r="AJ88" s="46" t="s">
        <v>51</v>
      </c>
    </row>
    <row r="89" spans="1:36" ht="45" customHeight="1" thickBot="1" x14ac:dyDescent="0.25">
      <c r="A89" s="396" t="s">
        <v>57</v>
      </c>
      <c r="B89" s="397"/>
      <c r="C89" s="397"/>
      <c r="D89" s="397"/>
      <c r="E89" s="397"/>
      <c r="F89" s="397"/>
      <c r="G89" s="397"/>
      <c r="H89" s="397"/>
      <c r="I89" s="397"/>
      <c r="J89" s="397"/>
      <c r="K89" s="397"/>
      <c r="L89" s="397"/>
      <c r="M89" s="397"/>
      <c r="N89" s="397"/>
      <c r="O89" s="397"/>
      <c r="P89" s="397"/>
      <c r="Q89" s="397"/>
      <c r="R89" s="397"/>
      <c r="S89" s="397"/>
      <c r="T89" s="397"/>
      <c r="U89" s="397"/>
      <c r="V89" s="397"/>
      <c r="W89" s="397"/>
      <c r="X89" s="397"/>
      <c r="Y89" s="397"/>
      <c r="Z89" s="397"/>
      <c r="AA89" s="397"/>
      <c r="AB89" s="397"/>
      <c r="AC89" s="397"/>
      <c r="AD89" s="397"/>
      <c r="AE89" s="397"/>
      <c r="AF89" s="397"/>
      <c r="AG89" s="397"/>
      <c r="AH89" s="398">
        <f ca="1">SUM(AH85:AI88)</f>
        <v>5</v>
      </c>
      <c r="AI89" s="399"/>
      <c r="AJ89" s="48" t="s">
        <v>51</v>
      </c>
    </row>
    <row r="90" spans="1:36" ht="19.05" customHeight="1" x14ac:dyDescent="0.2">
      <c r="A90" s="52"/>
      <c r="J90" s="90"/>
      <c r="K90" s="90"/>
      <c r="L90" s="90"/>
      <c r="M90" s="90"/>
      <c r="N90" s="90"/>
      <c r="Q90" s="90"/>
      <c r="R90" s="90"/>
      <c r="S90" s="90"/>
      <c r="T90" s="90"/>
      <c r="U90" s="90"/>
      <c r="X90" s="90"/>
      <c r="Y90" s="90"/>
      <c r="Z90" s="90"/>
      <c r="AA90" s="90"/>
      <c r="AB90" s="90"/>
    </row>
    <row r="91" spans="1:36" ht="19.05" customHeight="1" thickBot="1" x14ac:dyDescent="0.25">
      <c r="A91" s="52" t="s">
        <v>71</v>
      </c>
    </row>
    <row r="92" spans="1:36" ht="45" customHeight="1" thickBot="1" x14ac:dyDescent="0.25">
      <c r="A92" s="91" t="s">
        <v>82</v>
      </c>
      <c r="B92" s="400" t="s">
        <v>208</v>
      </c>
      <c r="C92" s="248"/>
      <c r="D92" s="248"/>
      <c r="E92" s="248"/>
      <c r="F92" s="248"/>
      <c r="G92" s="248"/>
      <c r="H92" s="248"/>
      <c r="I92" s="248"/>
      <c r="J92" s="248"/>
      <c r="K92" s="248"/>
      <c r="L92" s="248"/>
      <c r="M92" s="248"/>
      <c r="N92" s="248"/>
      <c r="O92" s="248"/>
      <c r="P92" s="248"/>
      <c r="Q92" s="248"/>
      <c r="R92" s="248"/>
      <c r="S92" s="248"/>
      <c r="T92" s="248"/>
      <c r="U92" s="248"/>
      <c r="V92" s="248"/>
      <c r="W92" s="248"/>
      <c r="X92" s="248"/>
      <c r="Y92" s="248"/>
      <c r="Z92" s="248"/>
      <c r="AA92" s="248"/>
      <c r="AB92" s="248"/>
      <c r="AC92" s="248"/>
      <c r="AD92" s="249"/>
      <c r="AE92" s="401">
        <f>(H80/Y63)</f>
        <v>1856.5400843881857</v>
      </c>
      <c r="AF92" s="402"/>
      <c r="AG92" s="402"/>
      <c r="AH92" s="402" t="s">
        <v>101</v>
      </c>
      <c r="AI92" s="402"/>
      <c r="AJ92" s="403"/>
    </row>
    <row r="93" spans="1:36" ht="19.05" customHeight="1" x14ac:dyDescent="0.15">
      <c r="A93" s="52"/>
      <c r="B93" s="52"/>
      <c r="C93" s="52"/>
      <c r="D93" s="52"/>
      <c r="E93" s="52"/>
      <c r="F93" s="52"/>
      <c r="G93" s="52"/>
      <c r="J93" s="52"/>
      <c r="K93" s="52"/>
      <c r="M93" s="63"/>
      <c r="N93" s="63"/>
      <c r="O93" s="63"/>
      <c r="P93" s="63"/>
      <c r="Q93" s="63"/>
      <c r="S93" s="92"/>
      <c r="T93" s="52"/>
      <c r="U93" s="52"/>
      <c r="V93" s="52"/>
      <c r="W93" s="52"/>
      <c r="X93" s="52"/>
      <c r="Y93" s="52"/>
      <c r="Z93" s="52"/>
      <c r="AA93" s="52"/>
      <c r="AB93" s="52"/>
      <c r="AC93" s="52"/>
      <c r="AD93" s="52"/>
      <c r="AE93" s="52"/>
      <c r="AF93" s="52"/>
      <c r="AG93" s="52"/>
      <c r="AH93" s="52"/>
      <c r="AI93" s="52"/>
      <c r="AJ93" s="52"/>
    </row>
    <row r="94" spans="1:36" ht="19.05" customHeight="1" x14ac:dyDescent="0.2">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row>
    <row r="95" spans="1:36" ht="19.05" customHeight="1" x14ac:dyDescent="0.2">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row>
    <row r="96" spans="1:36" ht="19.05" customHeight="1" x14ac:dyDescent="0.2">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row>
    <row r="97" spans="1:36" ht="19.05" customHeight="1" x14ac:dyDescent="0.2">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row>
    <row r="98" spans="1:36" ht="19.05" customHeight="1" x14ac:dyDescent="0.2">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row>
    <row r="99" spans="1:36" ht="19.05" customHeight="1" x14ac:dyDescent="0.2">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row>
    <row r="100" spans="1:36" ht="19.05" customHeight="1" x14ac:dyDescent="0.2">
      <c r="A100" s="93"/>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row>
    <row r="101" spans="1:36" ht="19.05" customHeight="1" x14ac:dyDescent="0.2">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row>
    <row r="102" spans="1:36" ht="19.05" customHeight="1" x14ac:dyDescent="0.2">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row>
    <row r="103" spans="1:36" ht="19.05" customHeight="1" x14ac:dyDescent="0.2">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row>
    <row r="104" spans="1:36" ht="19.05" customHeight="1" x14ac:dyDescent="0.2">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row>
    <row r="105" spans="1:36" ht="19.05" customHeight="1" x14ac:dyDescent="0.2">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row>
    <row r="106" spans="1:36" ht="19.05" customHeight="1" x14ac:dyDescent="0.2">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row>
    <row r="107" spans="1:36" ht="19.05" customHeight="1" x14ac:dyDescent="0.2">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row>
    <row r="109" spans="1:36" ht="19.05" customHeight="1" x14ac:dyDescent="0.2">
      <c r="C109" s="27"/>
      <c r="D109" s="28"/>
      <c r="E109" s="29"/>
      <c r="F109" s="29"/>
      <c r="G109" s="30"/>
      <c r="H109" s="30"/>
    </row>
    <row r="110" spans="1:36" ht="19.05" customHeight="1" x14ac:dyDescent="0.2">
      <c r="C110" s="30"/>
      <c r="D110" s="31"/>
      <c r="E110" s="32"/>
      <c r="F110" s="32"/>
      <c r="G110" s="30"/>
      <c r="H110" s="30"/>
    </row>
    <row r="111" spans="1:36" ht="19.05" customHeight="1" x14ac:dyDescent="0.15">
      <c r="C111" s="33"/>
      <c r="D111" s="34"/>
      <c r="E111" s="34"/>
      <c r="F111" s="35"/>
      <c r="G111" s="34"/>
      <c r="H111" s="34"/>
    </row>
    <row r="112" spans="1:36" ht="19.05" customHeight="1" x14ac:dyDescent="0.2">
      <c r="C112" s="27"/>
      <c r="D112" s="31"/>
      <c r="E112" s="32"/>
      <c r="F112" s="32"/>
      <c r="G112" s="30"/>
      <c r="H112" s="30"/>
    </row>
    <row r="113" spans="3:8" ht="19.05" customHeight="1" x14ac:dyDescent="0.2">
      <c r="C113" s="36"/>
      <c r="D113" s="27"/>
      <c r="E113" s="37"/>
      <c r="F113" s="32"/>
      <c r="G113" s="27"/>
      <c r="H113" s="27"/>
    </row>
    <row r="114" spans="3:8" ht="19.05" customHeight="1" x14ac:dyDescent="0.2">
      <c r="C114" s="27"/>
      <c r="D114" s="31"/>
      <c r="E114" s="37"/>
      <c r="F114" s="36"/>
      <c r="G114" s="27"/>
      <c r="H114" s="27"/>
    </row>
    <row r="115" spans="3:8" ht="19.05" customHeight="1" x14ac:dyDescent="0.2">
      <c r="C115" s="27"/>
      <c r="D115" s="31"/>
      <c r="E115" s="37"/>
      <c r="F115" s="29"/>
      <c r="G115" s="27"/>
      <c r="H115" s="27"/>
    </row>
  </sheetData>
  <sheetProtection formatCells="0" formatColumns="0" formatRows="0" insertColumns="0" insertRows="0" insertHyperlinks="0" deleteColumns="0" deleteRows="0" sort="0" autoFilter="0" pivotTables="0"/>
  <mergeCells count="410">
    <mergeCell ref="AG1:AJ1"/>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22:C22"/>
    <mergeCell ref="D22:F22"/>
    <mergeCell ref="G22:L22"/>
    <mergeCell ref="M22:O22"/>
    <mergeCell ref="P22:Q22"/>
    <mergeCell ref="S22:AJ22"/>
    <mergeCell ref="A20:C20"/>
    <mergeCell ref="D20:F21"/>
    <mergeCell ref="H20:L20"/>
    <mergeCell ref="Y20:AJ20"/>
    <mergeCell ref="A21:C21"/>
    <mergeCell ref="G21:L21"/>
    <mergeCell ref="T21:U21"/>
    <mergeCell ref="V21:W21"/>
    <mergeCell ref="AB21:AJ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AB35:AJ35"/>
    <mergeCell ref="A36:C36"/>
    <mergeCell ref="D36:F36"/>
    <mergeCell ref="G36:L36"/>
    <mergeCell ref="M36:O36"/>
    <mergeCell ref="P36:Q36"/>
    <mergeCell ref="S36:AJ36"/>
    <mergeCell ref="S31:AJ31"/>
    <mergeCell ref="A34:C34"/>
    <mergeCell ref="D34:F35"/>
    <mergeCell ref="H34:L34"/>
    <mergeCell ref="N34:W34"/>
    <mergeCell ref="Y34:AJ34"/>
    <mergeCell ref="A35:C35"/>
    <mergeCell ref="G35:L35"/>
    <mergeCell ref="T35:U35"/>
    <mergeCell ref="V35:W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K17:L17"/>
    <mergeCell ref="P19:Q19"/>
    <mergeCell ref="P33:Q33"/>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 ref="A84:AD84"/>
    <mergeCell ref="AE84:AG84"/>
    <mergeCell ref="AH84:AJ84"/>
  </mergeCells>
  <phoneticPr fontId="6"/>
  <dataValidations disablePrompts="1" count="9">
    <dataValidation type="list" allowBlank="1" showInputMessage="1" showErrorMessage="1" sqref="AH6:AI6" xr:uid="{00000000-0002-0000-0100-000000000000}">
      <formula1>"〇,×"</formula1>
    </dataValidation>
    <dataValidation type="list" allowBlank="1" showInputMessage="1" showErrorMessage="1" sqref="AA8:AB8" xr:uid="{00000000-0002-0000-0100-000001000000}">
      <formula1>"明治,大正,昭和,平成,令和"</formula1>
    </dataValidation>
    <dataValidation type="list" allowBlank="1" showInputMessage="1" showErrorMessage="1" sqref="M7:N7 W9:X9" xr:uid="{00000000-0002-0000-0100-000002000000}">
      <formula1>"有,無"</formula1>
    </dataValidation>
    <dataValidation type="list" allowBlank="1" showInputMessage="1" showErrorMessage="1" sqref="C86:D87" xr:uid="{00000000-0002-0000-0100-000003000000}">
      <formula1>"○,×"</formula1>
    </dataValidation>
    <dataValidation type="list" allowBlank="1" showInputMessage="1" showErrorMessage="1" sqref="A30:C30 A22:C22 A26:C26" xr:uid="{00000000-0002-0000-0100-000004000000}">
      <formula1>"更新,継続利用"</formula1>
    </dataValidation>
    <dataValidation type="list" allowBlank="1" showInputMessage="1" showErrorMessage="1" sqref="W14:Z14" xr:uid="{00000000-0002-0000-0100-000005000000}">
      <formula1>"本則課税,簡易課税,免税"</formula1>
    </dataValidation>
    <dataValidation type="list" allowBlank="1" showInputMessage="1" showErrorMessage="1" sqref="A36:C36 A40:C40 A44:C44" xr:uid="{00000000-0002-0000-0100-000006000000}">
      <formula1>"当該事業,継続利用,その他,　"</formula1>
    </dataValidation>
    <dataValidation type="whole" allowBlank="1" showInputMessage="1" showErrorMessage="1" sqref="G51:H62" xr:uid="{00000000-0002-0000-0100-000007000000}">
      <formula1>1</formula1>
      <formula2>999</formula2>
    </dataValidation>
    <dataValidation type="whole" allowBlank="1" showInputMessage="1" showErrorMessage="1" sqref="J51:K62 M51:N62 S51:T62 V51:W62" xr:uid="{00000000-0002-0000-0100-000008000000}">
      <formula1>1</formula1>
      <formula2>9.99999999999999E+30</formula2>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rowBreaks count="1" manualBreakCount="1">
    <brk id="6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4" r:id="rId4" name="Check Box 2">
              <controlPr defaultSize="0" autoFill="0" autoLine="0" autoPict="0">
                <anchor moveWithCells="1">
                  <from>
                    <xdr:col>6</xdr:col>
                    <xdr:colOff>53340</xdr:colOff>
                    <xdr:row>19</xdr:row>
                    <xdr:rowOff>53340</xdr:rowOff>
                  </from>
                  <to>
                    <xdr:col>9</xdr:col>
                    <xdr:colOff>53340</xdr:colOff>
                    <xdr:row>19</xdr:row>
                    <xdr:rowOff>198120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12</xdr:col>
                    <xdr:colOff>53340</xdr:colOff>
                    <xdr:row>19</xdr:row>
                    <xdr:rowOff>53340</xdr:rowOff>
                  </from>
                  <to>
                    <xdr:col>15</xdr:col>
                    <xdr:colOff>53340</xdr:colOff>
                    <xdr:row>19</xdr:row>
                    <xdr:rowOff>198120</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23</xdr:col>
                    <xdr:colOff>53340</xdr:colOff>
                    <xdr:row>19</xdr:row>
                    <xdr:rowOff>53340</xdr:rowOff>
                  </from>
                  <to>
                    <xdr:col>27</xdr:col>
                    <xdr:colOff>53340</xdr:colOff>
                    <xdr:row>19</xdr:row>
                    <xdr:rowOff>190500</xdr:rowOff>
                  </to>
                </anchor>
              </controlPr>
            </control>
          </mc:Choice>
        </mc:AlternateContent>
        <mc:AlternateContent xmlns:mc="http://schemas.openxmlformats.org/markup-compatibility/2006">
          <mc:Choice Requires="x14">
            <control shapeId="18437" r:id="rId7" name="Check Box 5">
              <controlPr defaultSize="0" autoFill="0" autoLine="0" autoPict="0">
                <anchor moveWithCells="1">
                  <from>
                    <xdr:col>6</xdr:col>
                    <xdr:colOff>53340</xdr:colOff>
                    <xdr:row>23</xdr:row>
                    <xdr:rowOff>53340</xdr:rowOff>
                  </from>
                  <to>
                    <xdr:col>9</xdr:col>
                    <xdr:colOff>53340</xdr:colOff>
                    <xdr:row>23</xdr:row>
                    <xdr:rowOff>198120</xdr:rowOff>
                  </to>
                </anchor>
              </controlPr>
            </control>
          </mc:Choice>
        </mc:AlternateContent>
        <mc:AlternateContent xmlns:mc="http://schemas.openxmlformats.org/markup-compatibility/2006">
          <mc:Choice Requires="x14">
            <control shapeId="18438" r:id="rId8" name="Check Box 6">
              <controlPr defaultSize="0" autoFill="0" autoLine="0" autoPict="0">
                <anchor moveWithCells="1">
                  <from>
                    <xdr:col>12</xdr:col>
                    <xdr:colOff>53340</xdr:colOff>
                    <xdr:row>23</xdr:row>
                    <xdr:rowOff>53340</xdr:rowOff>
                  </from>
                  <to>
                    <xdr:col>15</xdr:col>
                    <xdr:colOff>53340</xdr:colOff>
                    <xdr:row>23</xdr:row>
                    <xdr:rowOff>198120</xdr:rowOff>
                  </to>
                </anchor>
              </controlPr>
            </control>
          </mc:Choice>
        </mc:AlternateContent>
        <mc:AlternateContent xmlns:mc="http://schemas.openxmlformats.org/markup-compatibility/2006">
          <mc:Choice Requires="x14">
            <control shapeId="18439" r:id="rId9" name="Check Box 7">
              <controlPr defaultSize="0" autoFill="0" autoLine="0" autoPict="0">
                <anchor moveWithCells="1">
                  <from>
                    <xdr:col>23</xdr:col>
                    <xdr:colOff>53340</xdr:colOff>
                    <xdr:row>23</xdr:row>
                    <xdr:rowOff>53340</xdr:rowOff>
                  </from>
                  <to>
                    <xdr:col>27</xdr:col>
                    <xdr:colOff>114300</xdr:colOff>
                    <xdr:row>23</xdr:row>
                    <xdr:rowOff>198120</xdr:rowOff>
                  </to>
                </anchor>
              </controlPr>
            </control>
          </mc:Choice>
        </mc:AlternateContent>
        <mc:AlternateContent xmlns:mc="http://schemas.openxmlformats.org/markup-compatibility/2006">
          <mc:Choice Requires="x14">
            <control shapeId="18440" r:id="rId10" name="Check Box 8">
              <controlPr defaultSize="0" autoFill="0" autoLine="0" autoPict="0">
                <anchor moveWithCells="1">
                  <from>
                    <xdr:col>6</xdr:col>
                    <xdr:colOff>53340</xdr:colOff>
                    <xdr:row>27</xdr:row>
                    <xdr:rowOff>53340</xdr:rowOff>
                  </from>
                  <to>
                    <xdr:col>9</xdr:col>
                    <xdr:colOff>53340</xdr:colOff>
                    <xdr:row>27</xdr:row>
                    <xdr:rowOff>198120</xdr:rowOff>
                  </to>
                </anchor>
              </controlPr>
            </control>
          </mc:Choice>
        </mc:AlternateContent>
        <mc:AlternateContent xmlns:mc="http://schemas.openxmlformats.org/markup-compatibility/2006">
          <mc:Choice Requires="x14">
            <control shapeId="18441" r:id="rId11" name="Check Box 9">
              <controlPr defaultSize="0" autoFill="0" autoLine="0" autoPict="0">
                <anchor moveWithCells="1">
                  <from>
                    <xdr:col>12</xdr:col>
                    <xdr:colOff>53340</xdr:colOff>
                    <xdr:row>27</xdr:row>
                    <xdr:rowOff>53340</xdr:rowOff>
                  </from>
                  <to>
                    <xdr:col>15</xdr:col>
                    <xdr:colOff>53340</xdr:colOff>
                    <xdr:row>27</xdr:row>
                    <xdr:rowOff>198120</xdr:rowOff>
                  </to>
                </anchor>
              </controlPr>
            </control>
          </mc:Choice>
        </mc:AlternateContent>
        <mc:AlternateContent xmlns:mc="http://schemas.openxmlformats.org/markup-compatibility/2006">
          <mc:Choice Requires="x14">
            <control shapeId="18442" r:id="rId12" name="Check Box 10">
              <controlPr defaultSize="0" autoFill="0" autoLine="0" autoPict="0">
                <anchor moveWithCells="1">
                  <from>
                    <xdr:col>23</xdr:col>
                    <xdr:colOff>53340</xdr:colOff>
                    <xdr:row>27</xdr:row>
                    <xdr:rowOff>53340</xdr:rowOff>
                  </from>
                  <to>
                    <xdr:col>27</xdr:col>
                    <xdr:colOff>83820</xdr:colOff>
                    <xdr:row>27</xdr:row>
                    <xdr:rowOff>190500</xdr:rowOff>
                  </to>
                </anchor>
              </controlPr>
            </control>
          </mc:Choice>
        </mc:AlternateContent>
        <mc:AlternateContent xmlns:mc="http://schemas.openxmlformats.org/markup-compatibility/2006">
          <mc:Choice Requires="x14">
            <control shapeId="18443" r:id="rId13" name="Check Box 11">
              <controlPr defaultSize="0" autoFill="0" autoLine="0" autoPict="0">
                <anchor moveWithCells="1">
                  <from>
                    <xdr:col>12</xdr:col>
                    <xdr:colOff>53340</xdr:colOff>
                    <xdr:row>23</xdr:row>
                    <xdr:rowOff>53340</xdr:rowOff>
                  </from>
                  <to>
                    <xdr:col>15</xdr:col>
                    <xdr:colOff>53340</xdr:colOff>
                    <xdr:row>23</xdr:row>
                    <xdr:rowOff>198120</xdr:rowOff>
                  </to>
                </anchor>
              </controlPr>
            </control>
          </mc:Choice>
        </mc:AlternateContent>
        <mc:AlternateContent xmlns:mc="http://schemas.openxmlformats.org/markup-compatibility/2006">
          <mc:Choice Requires="x14">
            <control shapeId="18444" r:id="rId14" name="Check Box 12">
              <controlPr defaultSize="0" autoFill="0" autoLine="0" autoPict="0">
                <anchor moveWithCells="1">
                  <from>
                    <xdr:col>12</xdr:col>
                    <xdr:colOff>53340</xdr:colOff>
                    <xdr:row>27</xdr:row>
                    <xdr:rowOff>53340</xdr:rowOff>
                  </from>
                  <to>
                    <xdr:col>15</xdr:col>
                    <xdr:colOff>53340</xdr:colOff>
                    <xdr:row>27</xdr:row>
                    <xdr:rowOff>198120</xdr:rowOff>
                  </to>
                </anchor>
              </controlPr>
            </control>
          </mc:Choice>
        </mc:AlternateContent>
        <mc:AlternateContent xmlns:mc="http://schemas.openxmlformats.org/markup-compatibility/2006">
          <mc:Choice Requires="x14">
            <control shapeId="18445" r:id="rId15" name="Check Box 13">
              <controlPr defaultSize="0" autoFill="0" autoLine="0" autoPict="0">
                <anchor moveWithCells="1">
                  <from>
                    <xdr:col>6</xdr:col>
                    <xdr:colOff>53340</xdr:colOff>
                    <xdr:row>33</xdr:row>
                    <xdr:rowOff>53340</xdr:rowOff>
                  </from>
                  <to>
                    <xdr:col>9</xdr:col>
                    <xdr:colOff>53340</xdr:colOff>
                    <xdr:row>33</xdr:row>
                    <xdr:rowOff>198120</xdr:rowOff>
                  </to>
                </anchor>
              </controlPr>
            </control>
          </mc:Choice>
        </mc:AlternateContent>
        <mc:AlternateContent xmlns:mc="http://schemas.openxmlformats.org/markup-compatibility/2006">
          <mc:Choice Requires="x14">
            <control shapeId="18446" r:id="rId16" name="Check Box 14">
              <controlPr defaultSize="0" autoFill="0" autoLine="0" autoPict="0">
                <anchor moveWithCells="1">
                  <from>
                    <xdr:col>12</xdr:col>
                    <xdr:colOff>53340</xdr:colOff>
                    <xdr:row>33</xdr:row>
                    <xdr:rowOff>53340</xdr:rowOff>
                  </from>
                  <to>
                    <xdr:col>15</xdr:col>
                    <xdr:colOff>53340</xdr:colOff>
                    <xdr:row>33</xdr:row>
                    <xdr:rowOff>198120</xdr:rowOff>
                  </to>
                </anchor>
              </controlPr>
            </control>
          </mc:Choice>
        </mc:AlternateContent>
        <mc:AlternateContent xmlns:mc="http://schemas.openxmlformats.org/markup-compatibility/2006">
          <mc:Choice Requires="x14">
            <control shapeId="18447" r:id="rId17" name="Check Box 15">
              <controlPr defaultSize="0" autoFill="0" autoLine="0" autoPict="0">
                <anchor moveWithCells="1">
                  <from>
                    <xdr:col>23</xdr:col>
                    <xdr:colOff>53340</xdr:colOff>
                    <xdr:row>33</xdr:row>
                    <xdr:rowOff>53340</xdr:rowOff>
                  </from>
                  <to>
                    <xdr:col>27</xdr:col>
                    <xdr:colOff>76200</xdr:colOff>
                    <xdr:row>33</xdr:row>
                    <xdr:rowOff>205740</xdr:rowOff>
                  </to>
                </anchor>
              </controlPr>
            </control>
          </mc:Choice>
        </mc:AlternateContent>
        <mc:AlternateContent xmlns:mc="http://schemas.openxmlformats.org/markup-compatibility/2006">
          <mc:Choice Requires="x14">
            <control shapeId="18448" r:id="rId18" name="Check Box 16">
              <controlPr defaultSize="0" autoFill="0" autoLine="0" autoPict="0">
                <anchor moveWithCells="1">
                  <from>
                    <xdr:col>6</xdr:col>
                    <xdr:colOff>53340</xdr:colOff>
                    <xdr:row>37</xdr:row>
                    <xdr:rowOff>53340</xdr:rowOff>
                  </from>
                  <to>
                    <xdr:col>9</xdr:col>
                    <xdr:colOff>53340</xdr:colOff>
                    <xdr:row>37</xdr:row>
                    <xdr:rowOff>198120</xdr:rowOff>
                  </to>
                </anchor>
              </controlPr>
            </control>
          </mc:Choice>
        </mc:AlternateContent>
        <mc:AlternateContent xmlns:mc="http://schemas.openxmlformats.org/markup-compatibility/2006">
          <mc:Choice Requires="x14">
            <control shapeId="18449" r:id="rId19" name="Check Box 17">
              <controlPr defaultSize="0" autoFill="0" autoLine="0" autoPict="0">
                <anchor moveWithCells="1">
                  <from>
                    <xdr:col>12</xdr:col>
                    <xdr:colOff>53340</xdr:colOff>
                    <xdr:row>37</xdr:row>
                    <xdr:rowOff>53340</xdr:rowOff>
                  </from>
                  <to>
                    <xdr:col>15</xdr:col>
                    <xdr:colOff>53340</xdr:colOff>
                    <xdr:row>37</xdr:row>
                    <xdr:rowOff>198120</xdr:rowOff>
                  </to>
                </anchor>
              </controlPr>
            </control>
          </mc:Choice>
        </mc:AlternateContent>
        <mc:AlternateContent xmlns:mc="http://schemas.openxmlformats.org/markup-compatibility/2006">
          <mc:Choice Requires="x14">
            <control shapeId="18450" r:id="rId20" name="Check Box 18">
              <controlPr defaultSize="0" autoFill="0" autoLine="0" autoPict="0">
                <anchor moveWithCells="1">
                  <from>
                    <xdr:col>23</xdr:col>
                    <xdr:colOff>53340</xdr:colOff>
                    <xdr:row>37</xdr:row>
                    <xdr:rowOff>53340</xdr:rowOff>
                  </from>
                  <to>
                    <xdr:col>27</xdr:col>
                    <xdr:colOff>114300</xdr:colOff>
                    <xdr:row>37</xdr:row>
                    <xdr:rowOff>198120</xdr:rowOff>
                  </to>
                </anchor>
              </controlPr>
            </control>
          </mc:Choice>
        </mc:AlternateContent>
        <mc:AlternateContent xmlns:mc="http://schemas.openxmlformats.org/markup-compatibility/2006">
          <mc:Choice Requires="x14">
            <control shapeId="18451" r:id="rId21" name="Check Box 19">
              <controlPr defaultSize="0" autoFill="0" autoLine="0" autoPict="0">
                <anchor moveWithCells="1">
                  <from>
                    <xdr:col>6</xdr:col>
                    <xdr:colOff>53340</xdr:colOff>
                    <xdr:row>41</xdr:row>
                    <xdr:rowOff>53340</xdr:rowOff>
                  </from>
                  <to>
                    <xdr:col>9</xdr:col>
                    <xdr:colOff>53340</xdr:colOff>
                    <xdr:row>41</xdr:row>
                    <xdr:rowOff>198120</xdr:rowOff>
                  </to>
                </anchor>
              </controlPr>
            </control>
          </mc:Choice>
        </mc:AlternateContent>
        <mc:AlternateContent xmlns:mc="http://schemas.openxmlformats.org/markup-compatibility/2006">
          <mc:Choice Requires="x14">
            <control shapeId="18452" r:id="rId22" name="Check Box 20">
              <controlPr defaultSize="0" autoFill="0" autoLine="0" autoPict="0">
                <anchor moveWithCells="1">
                  <from>
                    <xdr:col>12</xdr:col>
                    <xdr:colOff>53340</xdr:colOff>
                    <xdr:row>41</xdr:row>
                    <xdr:rowOff>53340</xdr:rowOff>
                  </from>
                  <to>
                    <xdr:col>15</xdr:col>
                    <xdr:colOff>53340</xdr:colOff>
                    <xdr:row>41</xdr:row>
                    <xdr:rowOff>198120</xdr:rowOff>
                  </to>
                </anchor>
              </controlPr>
            </control>
          </mc:Choice>
        </mc:AlternateContent>
        <mc:AlternateContent xmlns:mc="http://schemas.openxmlformats.org/markup-compatibility/2006">
          <mc:Choice Requires="x14">
            <control shapeId="18453" r:id="rId23" name="Check Box 21">
              <controlPr defaultSize="0" autoFill="0" autoLine="0" autoPict="0">
                <anchor moveWithCells="1">
                  <from>
                    <xdr:col>23</xdr:col>
                    <xdr:colOff>53340</xdr:colOff>
                    <xdr:row>41</xdr:row>
                    <xdr:rowOff>38100</xdr:rowOff>
                  </from>
                  <to>
                    <xdr:col>27</xdr:col>
                    <xdr:colOff>106680</xdr:colOff>
                    <xdr:row>41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N115"/>
  <sheetViews>
    <sheetView showZeros="0" tabSelected="1" view="pageBreakPreview" zoomScaleNormal="100" zoomScaleSheetLayoutView="100" workbookViewId="0">
      <selection activeCell="Y9" sqref="Y9:AJ9"/>
    </sheetView>
  </sheetViews>
  <sheetFormatPr defaultColWidth="9" defaultRowHeight="19.05" customHeight="1" x14ac:dyDescent="0.2"/>
  <cols>
    <col min="1" max="67" width="3.88671875" style="51" customWidth="1"/>
    <col min="68" max="16384" width="9" style="51"/>
  </cols>
  <sheetData>
    <row r="1" spans="1:41" ht="19.05" customHeight="1" thickBot="1" x14ac:dyDescent="0.25">
      <c r="A1" s="50" t="s">
        <v>188</v>
      </c>
      <c r="AG1" s="608" t="s">
        <v>106</v>
      </c>
      <c r="AH1" s="609"/>
      <c r="AI1" s="609"/>
      <c r="AJ1" s="610"/>
    </row>
    <row r="2" spans="1:41" ht="19.05" customHeight="1" x14ac:dyDescent="0.2">
      <c r="A2" s="52"/>
    </row>
    <row r="3" spans="1:41" ht="19.05" customHeight="1" x14ac:dyDescent="0.2">
      <c r="A3" s="305" t="s">
        <v>191</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row>
    <row r="5" spans="1:41" ht="19.05" customHeight="1" thickBot="1" x14ac:dyDescent="0.25">
      <c r="A5" s="52" t="s">
        <v>125</v>
      </c>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row>
    <row r="6" spans="1:41" ht="19.05" customHeight="1" x14ac:dyDescent="0.2">
      <c r="A6" s="611" t="s">
        <v>126</v>
      </c>
      <c r="B6" s="211"/>
      <c r="C6" s="211"/>
      <c r="D6" s="211"/>
      <c r="E6" s="211"/>
      <c r="F6" s="212"/>
      <c r="G6" s="208" t="s">
        <v>136</v>
      </c>
      <c r="H6" s="209"/>
      <c r="I6" s="209"/>
      <c r="J6" s="209"/>
      <c r="K6" s="209"/>
      <c r="L6" s="209"/>
      <c r="M6" s="209"/>
      <c r="N6" s="209"/>
      <c r="O6" s="209"/>
      <c r="P6" s="209"/>
      <c r="Q6" s="209"/>
      <c r="R6" s="210"/>
      <c r="S6" s="612" t="s">
        <v>209</v>
      </c>
      <c r="T6" s="613"/>
      <c r="U6" s="613"/>
      <c r="V6" s="613"/>
      <c r="W6" s="613"/>
      <c r="X6" s="614"/>
      <c r="Y6" s="615">
        <v>68</v>
      </c>
      <c r="Z6" s="615"/>
      <c r="AA6" s="53" t="s">
        <v>31</v>
      </c>
      <c r="AB6" s="612" t="s">
        <v>127</v>
      </c>
      <c r="AC6" s="613"/>
      <c r="AD6" s="613"/>
      <c r="AE6" s="613"/>
      <c r="AF6" s="613"/>
      <c r="AG6" s="614"/>
      <c r="AH6" s="616" t="s">
        <v>73</v>
      </c>
      <c r="AI6" s="617"/>
      <c r="AJ6" s="54"/>
      <c r="AL6" s="55"/>
    </row>
    <row r="7" spans="1:41" ht="19.05" customHeight="1" x14ac:dyDescent="0.2">
      <c r="A7" s="573" t="s">
        <v>129</v>
      </c>
      <c r="B7" s="574"/>
      <c r="C7" s="574"/>
      <c r="D7" s="574"/>
      <c r="E7" s="574"/>
      <c r="F7" s="575"/>
      <c r="G7" s="188" t="s">
        <v>59</v>
      </c>
      <c r="H7" s="189"/>
      <c r="I7" s="189"/>
      <c r="J7" s="189"/>
      <c r="K7" s="189"/>
      <c r="L7" s="190"/>
      <c r="M7" s="598" t="s">
        <v>137</v>
      </c>
      <c r="N7" s="599"/>
      <c r="O7" s="600" t="s">
        <v>210</v>
      </c>
      <c r="P7" s="600"/>
      <c r="Q7" s="600"/>
      <c r="R7" s="600"/>
      <c r="S7" s="600"/>
      <c r="T7" s="600"/>
      <c r="U7" s="600"/>
      <c r="V7" s="600"/>
      <c r="W7" s="600"/>
      <c r="X7" s="601"/>
      <c r="Y7" s="602"/>
      <c r="Z7" s="603"/>
      <c r="AA7" s="603"/>
      <c r="AB7" s="603"/>
      <c r="AC7" s="603"/>
      <c r="AD7" s="603"/>
      <c r="AE7" s="603"/>
      <c r="AF7" s="603"/>
      <c r="AG7" s="603"/>
      <c r="AH7" s="603"/>
      <c r="AI7" s="603"/>
      <c r="AJ7" s="604"/>
      <c r="AL7" s="55"/>
      <c r="AO7" s="55"/>
    </row>
    <row r="8" spans="1:41" ht="19.05" customHeight="1" x14ac:dyDescent="0.2">
      <c r="A8" s="595"/>
      <c r="B8" s="596"/>
      <c r="C8" s="596"/>
      <c r="D8" s="596"/>
      <c r="E8" s="596"/>
      <c r="F8" s="597"/>
      <c r="G8" s="188" t="s">
        <v>85</v>
      </c>
      <c r="H8" s="189"/>
      <c r="I8" s="189"/>
      <c r="J8" s="190"/>
      <c r="K8" s="222"/>
      <c r="L8" s="192"/>
      <c r="M8" s="192"/>
      <c r="N8" s="192"/>
      <c r="O8" s="192"/>
      <c r="P8" s="192"/>
      <c r="Q8" s="192"/>
      <c r="R8" s="193"/>
      <c r="S8" s="188" t="s">
        <v>86</v>
      </c>
      <c r="T8" s="189"/>
      <c r="U8" s="189"/>
      <c r="V8" s="189"/>
      <c r="W8" s="189"/>
      <c r="X8" s="189"/>
      <c r="Y8" s="189"/>
      <c r="Z8" s="190"/>
      <c r="AA8" s="605"/>
      <c r="AB8" s="605"/>
      <c r="AC8" s="103"/>
      <c r="AD8" s="56" t="s">
        <v>1</v>
      </c>
      <c r="AE8" s="606"/>
      <c r="AF8" s="606"/>
      <c r="AG8" s="606"/>
      <c r="AH8" s="606"/>
      <c r="AI8" s="606"/>
      <c r="AJ8" s="607"/>
      <c r="AL8" s="55"/>
    </row>
    <row r="9" spans="1:41" ht="19.05" customHeight="1" x14ac:dyDescent="0.2">
      <c r="A9" s="592"/>
      <c r="B9" s="593"/>
      <c r="C9" s="593"/>
      <c r="D9" s="593"/>
      <c r="E9" s="593"/>
      <c r="F9" s="594"/>
      <c r="G9" s="618" t="s">
        <v>58</v>
      </c>
      <c r="H9" s="619"/>
      <c r="I9" s="619"/>
      <c r="J9" s="619"/>
      <c r="K9" s="619"/>
      <c r="L9" s="619"/>
      <c r="M9" s="619"/>
      <c r="N9" s="619"/>
      <c r="O9" s="619"/>
      <c r="P9" s="619"/>
      <c r="Q9" s="619"/>
      <c r="R9" s="619"/>
      <c r="S9" s="619"/>
      <c r="T9" s="619"/>
      <c r="U9" s="619"/>
      <c r="V9" s="620"/>
      <c r="W9" s="598" t="s">
        <v>75</v>
      </c>
      <c r="X9" s="599"/>
      <c r="Y9" s="600" t="s">
        <v>211</v>
      </c>
      <c r="Z9" s="600"/>
      <c r="AA9" s="600"/>
      <c r="AB9" s="600"/>
      <c r="AC9" s="600"/>
      <c r="AD9" s="600"/>
      <c r="AE9" s="600"/>
      <c r="AF9" s="600"/>
      <c r="AG9" s="600"/>
      <c r="AH9" s="600"/>
      <c r="AI9" s="600"/>
      <c r="AJ9" s="623"/>
      <c r="AL9" s="55"/>
    </row>
    <row r="10" spans="1:41" ht="19.05" hidden="1" customHeight="1" x14ac:dyDescent="0.2">
      <c r="A10" s="57"/>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9"/>
      <c r="AO10" s="55"/>
    </row>
    <row r="11" spans="1:41" ht="19.05" customHeight="1" x14ac:dyDescent="0.2">
      <c r="A11" s="573" t="s">
        <v>130</v>
      </c>
      <c r="B11" s="574"/>
      <c r="C11" s="574"/>
      <c r="D11" s="574"/>
      <c r="E11" s="574"/>
      <c r="F11" s="575"/>
      <c r="G11" s="60" t="s">
        <v>5</v>
      </c>
      <c r="H11" s="180" t="s">
        <v>138</v>
      </c>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1"/>
      <c r="AL11" s="55"/>
    </row>
    <row r="12" spans="1:41" ht="19.05" customHeight="1" x14ac:dyDescent="0.2">
      <c r="A12" s="592"/>
      <c r="B12" s="593"/>
      <c r="C12" s="593"/>
      <c r="D12" s="593"/>
      <c r="E12" s="593"/>
      <c r="F12" s="594"/>
      <c r="G12" s="182" t="s">
        <v>139</v>
      </c>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4"/>
      <c r="AL12" s="55"/>
    </row>
    <row r="13" spans="1:41" ht="19.05" customHeight="1" x14ac:dyDescent="0.2">
      <c r="A13" s="573" t="s">
        <v>4</v>
      </c>
      <c r="B13" s="574"/>
      <c r="C13" s="574"/>
      <c r="D13" s="574"/>
      <c r="E13" s="574"/>
      <c r="F13" s="575"/>
      <c r="G13" s="188" t="s">
        <v>60</v>
      </c>
      <c r="H13" s="189"/>
      <c r="I13" s="189"/>
      <c r="J13" s="190"/>
      <c r="K13" s="191" t="s">
        <v>140</v>
      </c>
      <c r="L13" s="192"/>
      <c r="M13" s="192"/>
      <c r="N13" s="192"/>
      <c r="O13" s="192"/>
      <c r="P13" s="192"/>
      <c r="Q13" s="192"/>
      <c r="R13" s="193"/>
      <c r="S13" s="576" t="s">
        <v>61</v>
      </c>
      <c r="T13" s="577"/>
      <c r="U13" s="577"/>
      <c r="V13" s="578"/>
      <c r="W13" s="579" t="s">
        <v>141</v>
      </c>
      <c r="X13" s="580"/>
      <c r="Y13" s="580"/>
      <c r="Z13" s="580"/>
      <c r="AA13" s="580"/>
      <c r="AB13" s="580"/>
      <c r="AC13" s="580"/>
      <c r="AD13" s="580"/>
      <c r="AE13" s="580"/>
      <c r="AF13" s="580"/>
      <c r="AG13" s="580"/>
      <c r="AH13" s="580"/>
      <c r="AI13" s="580"/>
      <c r="AJ13" s="581"/>
    </row>
    <row r="14" spans="1:41" ht="19.05" customHeight="1" thickBot="1" x14ac:dyDescent="0.25">
      <c r="A14" s="582" t="s">
        <v>28</v>
      </c>
      <c r="B14" s="583"/>
      <c r="C14" s="583"/>
      <c r="D14" s="583"/>
      <c r="E14" s="583"/>
      <c r="F14" s="583"/>
      <c r="G14" s="202" t="s">
        <v>142</v>
      </c>
      <c r="H14" s="203"/>
      <c r="I14" s="203"/>
      <c r="J14" s="203"/>
      <c r="K14" s="203"/>
      <c r="L14" s="203"/>
      <c r="M14" s="203"/>
      <c r="N14" s="203"/>
      <c r="O14" s="203"/>
      <c r="P14" s="203"/>
      <c r="Q14" s="203"/>
      <c r="R14" s="203"/>
      <c r="S14" s="586" t="s">
        <v>14</v>
      </c>
      <c r="T14" s="587"/>
      <c r="U14" s="587"/>
      <c r="V14" s="588"/>
      <c r="W14" s="589" t="s">
        <v>131</v>
      </c>
      <c r="X14" s="590"/>
      <c r="Y14" s="590"/>
      <c r="Z14" s="591"/>
      <c r="AA14" s="502"/>
      <c r="AB14" s="502"/>
      <c r="AC14" s="502"/>
      <c r="AD14" s="502"/>
      <c r="AE14" s="502"/>
      <c r="AF14" s="502"/>
      <c r="AG14" s="502"/>
      <c r="AH14" s="502"/>
      <c r="AI14" s="502"/>
      <c r="AJ14" s="503"/>
    </row>
    <row r="15" spans="1:41" ht="19.05" customHeight="1" x14ac:dyDescent="0.2">
      <c r="D15" s="61"/>
      <c r="P15" s="62"/>
    </row>
    <row r="16" spans="1:41" ht="19.05" customHeight="1" x14ac:dyDescent="0.2">
      <c r="A16" s="52" t="s">
        <v>146</v>
      </c>
      <c r="B16" s="52"/>
      <c r="C16" s="52"/>
      <c r="D16" s="52"/>
      <c r="E16" s="52"/>
      <c r="F16" s="52"/>
      <c r="G16" s="63"/>
      <c r="H16" s="52"/>
      <c r="I16" s="52"/>
      <c r="J16" s="52"/>
      <c r="K16" s="52"/>
      <c r="L16" s="52"/>
      <c r="M16" s="52"/>
      <c r="N16" s="52"/>
      <c r="O16" s="52"/>
      <c r="P16" s="52"/>
      <c r="Q16" s="52"/>
      <c r="R16" s="52"/>
      <c r="S16" s="52"/>
      <c r="T16" s="52"/>
      <c r="U16" s="52"/>
      <c r="V16" s="52"/>
      <c r="W16" s="52"/>
      <c r="X16" s="52"/>
      <c r="Y16" s="52"/>
      <c r="Z16" s="52"/>
      <c r="AH16" s="52"/>
      <c r="AI16" s="52"/>
      <c r="AJ16" s="52"/>
    </row>
    <row r="17" spans="1:48" ht="19.05" customHeight="1" x14ac:dyDescent="0.2">
      <c r="A17" s="52" t="s">
        <v>63</v>
      </c>
      <c r="B17" s="52"/>
      <c r="C17" s="52"/>
      <c r="D17" s="52"/>
      <c r="E17" s="52"/>
      <c r="F17" s="52"/>
      <c r="G17" s="52"/>
      <c r="H17" s="52"/>
      <c r="K17" s="167">
        <v>1</v>
      </c>
      <c r="L17" s="167"/>
      <c r="M17" s="63" t="s">
        <v>10</v>
      </c>
      <c r="N17" s="52"/>
      <c r="O17" s="52"/>
      <c r="P17" s="52"/>
      <c r="Q17" s="52"/>
      <c r="R17" s="52"/>
      <c r="S17" s="52"/>
      <c r="T17" s="52"/>
      <c r="U17" s="52"/>
      <c r="V17" s="64"/>
      <c r="W17" s="64"/>
      <c r="X17" s="63"/>
      <c r="Y17" s="65"/>
      <c r="Z17" s="52"/>
      <c r="AA17" s="52"/>
      <c r="AB17" s="52"/>
      <c r="AC17" s="52"/>
      <c r="AD17" s="52"/>
      <c r="AE17" s="52"/>
      <c r="AF17" s="64"/>
      <c r="AG17" s="64"/>
      <c r="AH17" s="66"/>
      <c r="AI17" s="66"/>
      <c r="AO17" s="55"/>
      <c r="AP17" s="55"/>
      <c r="AQ17" s="55"/>
      <c r="AR17" s="55"/>
      <c r="AS17" s="55"/>
      <c r="AT17" s="55"/>
      <c r="AU17" s="67"/>
      <c r="AV17" s="68"/>
    </row>
    <row r="18" spans="1:48" ht="19.05" customHeight="1" x14ac:dyDescent="0.2">
      <c r="A18" s="52"/>
      <c r="B18" s="52"/>
      <c r="C18" s="52"/>
      <c r="D18" s="52"/>
      <c r="E18" s="52"/>
      <c r="F18" s="52"/>
      <c r="G18" s="52"/>
      <c r="H18" s="52"/>
      <c r="K18" s="63"/>
      <c r="L18" s="63"/>
      <c r="M18" s="63"/>
      <c r="O18" s="52"/>
      <c r="P18" s="52"/>
      <c r="Q18" s="52"/>
      <c r="R18" s="52"/>
      <c r="S18" s="52"/>
      <c r="T18" s="52"/>
      <c r="U18" s="52"/>
      <c r="V18" s="52"/>
      <c r="AO18" s="55"/>
      <c r="AP18" s="55"/>
      <c r="AQ18" s="55"/>
      <c r="AR18" s="55"/>
      <c r="AS18" s="55"/>
      <c r="AT18" s="55"/>
      <c r="AU18" s="67"/>
      <c r="AV18" s="68"/>
    </row>
    <row r="19" spans="1:48" ht="19.05" customHeight="1" thickBot="1" x14ac:dyDescent="0.25">
      <c r="A19" s="52" t="s">
        <v>205</v>
      </c>
      <c r="B19" s="52"/>
      <c r="C19" s="52"/>
      <c r="D19" s="52"/>
      <c r="E19" s="52"/>
      <c r="F19" s="52"/>
      <c r="G19" s="63"/>
      <c r="H19" s="52"/>
      <c r="I19" s="52"/>
      <c r="J19" s="52"/>
      <c r="K19" s="52"/>
      <c r="L19" s="52"/>
      <c r="M19" s="52"/>
      <c r="N19" s="52"/>
      <c r="O19" s="52"/>
      <c r="P19" s="167">
        <v>1</v>
      </c>
      <c r="Q19" s="167"/>
      <c r="R19" s="63" t="s">
        <v>10</v>
      </c>
      <c r="S19" s="52"/>
      <c r="T19" s="52"/>
      <c r="U19" s="52"/>
      <c r="V19" s="52"/>
      <c r="W19" s="52"/>
      <c r="X19" s="52"/>
      <c r="Y19" s="52"/>
      <c r="Z19" s="52"/>
      <c r="AB19" s="52"/>
      <c r="AC19" s="52"/>
      <c r="AD19" s="63"/>
      <c r="AH19" s="52"/>
      <c r="AI19" s="52"/>
      <c r="AJ19" s="52"/>
    </row>
    <row r="20" spans="1:48" ht="19.05" customHeight="1" x14ac:dyDescent="0.2">
      <c r="A20" s="535" t="s">
        <v>13</v>
      </c>
      <c r="B20" s="442"/>
      <c r="C20" s="443"/>
      <c r="D20" s="536" t="s">
        <v>32</v>
      </c>
      <c r="E20" s="536"/>
      <c r="F20" s="536"/>
      <c r="G20" s="104"/>
      <c r="H20" s="538" t="s">
        <v>67</v>
      </c>
      <c r="I20" s="539"/>
      <c r="J20" s="539"/>
      <c r="K20" s="539"/>
      <c r="L20" s="539"/>
      <c r="M20" s="104"/>
      <c r="N20" s="105" t="s">
        <v>33</v>
      </c>
      <c r="O20" s="106"/>
      <c r="P20" s="106"/>
      <c r="Q20" s="106"/>
      <c r="R20" s="106"/>
      <c r="S20" s="106"/>
      <c r="T20" s="106"/>
      <c r="U20" s="106"/>
      <c r="V20" s="106"/>
      <c r="W20" s="107"/>
      <c r="X20" s="104"/>
      <c r="Y20" s="543" t="s">
        <v>91</v>
      </c>
      <c r="Z20" s="543"/>
      <c r="AA20" s="543"/>
      <c r="AB20" s="543"/>
      <c r="AC20" s="543"/>
      <c r="AD20" s="543"/>
      <c r="AE20" s="543"/>
      <c r="AF20" s="543"/>
      <c r="AG20" s="543"/>
      <c r="AH20" s="543"/>
      <c r="AI20" s="543"/>
      <c r="AJ20" s="544"/>
    </row>
    <row r="21" spans="1:48" ht="19.05" customHeight="1" x14ac:dyDescent="0.2">
      <c r="A21" s="545" t="s">
        <v>66</v>
      </c>
      <c r="B21" s="546"/>
      <c r="C21" s="546"/>
      <c r="D21" s="537"/>
      <c r="E21" s="537"/>
      <c r="F21" s="537"/>
      <c r="G21" s="547"/>
      <c r="H21" s="547"/>
      <c r="I21" s="547"/>
      <c r="J21" s="547"/>
      <c r="K21" s="547"/>
      <c r="L21" s="547"/>
      <c r="M21" s="69" t="s">
        <v>69</v>
      </c>
      <c r="N21" s="69"/>
      <c r="O21" s="69"/>
      <c r="P21" s="69"/>
      <c r="Q21" s="69"/>
      <c r="R21" s="69"/>
      <c r="S21" s="69"/>
      <c r="T21" s="548"/>
      <c r="U21" s="549"/>
      <c r="V21" s="550" t="s">
        <v>54</v>
      </c>
      <c r="W21" s="551"/>
      <c r="X21" s="70" t="s">
        <v>44</v>
      </c>
      <c r="Y21" s="69"/>
      <c r="Z21" s="69"/>
      <c r="AA21" s="69"/>
      <c r="AB21" s="524" t="s">
        <v>197</v>
      </c>
      <c r="AC21" s="524"/>
      <c r="AD21" s="524"/>
      <c r="AE21" s="524"/>
      <c r="AF21" s="524"/>
      <c r="AG21" s="524"/>
      <c r="AH21" s="524"/>
      <c r="AI21" s="524"/>
      <c r="AJ21" s="525"/>
    </row>
    <row r="22" spans="1:48" ht="19.05" customHeight="1" x14ac:dyDescent="0.2">
      <c r="A22" s="526" t="s">
        <v>70</v>
      </c>
      <c r="B22" s="527"/>
      <c r="C22" s="528"/>
      <c r="D22" s="568" t="s">
        <v>62</v>
      </c>
      <c r="E22" s="529"/>
      <c r="F22" s="529"/>
      <c r="G22" s="530" t="s">
        <v>143</v>
      </c>
      <c r="H22" s="530"/>
      <c r="I22" s="530"/>
      <c r="J22" s="530"/>
      <c r="K22" s="530"/>
      <c r="L22" s="530"/>
      <c r="M22" s="569" t="s">
        <v>12</v>
      </c>
      <c r="N22" s="569"/>
      <c r="O22" s="569"/>
      <c r="P22" s="570">
        <v>20</v>
      </c>
      <c r="Q22" s="571"/>
      <c r="R22" s="71" t="s">
        <v>22</v>
      </c>
      <c r="S22" s="572" t="s">
        <v>64</v>
      </c>
      <c r="T22" s="572"/>
      <c r="U22" s="572"/>
      <c r="V22" s="533"/>
      <c r="W22" s="533"/>
      <c r="X22" s="533"/>
      <c r="Y22" s="533"/>
      <c r="Z22" s="533"/>
      <c r="AA22" s="533"/>
      <c r="AB22" s="533"/>
      <c r="AC22" s="533"/>
      <c r="AD22" s="533"/>
      <c r="AE22" s="533"/>
      <c r="AF22" s="533"/>
      <c r="AG22" s="533"/>
      <c r="AH22" s="533"/>
      <c r="AI22" s="533"/>
      <c r="AJ22" s="534"/>
    </row>
    <row r="23" spans="1:48" ht="19.05" customHeight="1" thickBot="1" x14ac:dyDescent="0.25">
      <c r="A23" s="484"/>
      <c r="B23" s="485"/>
      <c r="C23" s="518"/>
      <c r="D23" s="519" t="s">
        <v>20</v>
      </c>
      <c r="E23" s="519"/>
      <c r="F23" s="519"/>
      <c r="G23" s="520">
        <v>100</v>
      </c>
      <c r="H23" s="521"/>
      <c r="I23" s="477" t="s">
        <v>21</v>
      </c>
      <c r="J23" s="418"/>
      <c r="K23" s="418"/>
      <c r="L23" s="418"/>
      <c r="M23" s="519" t="s">
        <v>45</v>
      </c>
      <c r="N23" s="519"/>
      <c r="O23" s="519"/>
      <c r="P23" s="522">
        <f>IF(G23&gt;=100,25,IF(G23&gt;=70,20,IF(G23&gt;=50,15,IF(G23&gt;=1,10,0))))</f>
        <v>25</v>
      </c>
      <c r="Q23" s="523"/>
      <c r="R23" s="72" t="s">
        <v>46</v>
      </c>
      <c r="S23" s="501"/>
      <c r="T23" s="502"/>
      <c r="U23" s="502"/>
      <c r="V23" s="502"/>
      <c r="W23" s="502"/>
      <c r="X23" s="502"/>
      <c r="Y23" s="502"/>
      <c r="Z23" s="502"/>
      <c r="AA23" s="502"/>
      <c r="AB23" s="502"/>
      <c r="AC23" s="502"/>
      <c r="AD23" s="502"/>
      <c r="AE23" s="502"/>
      <c r="AF23" s="502"/>
      <c r="AG23" s="502"/>
      <c r="AH23" s="502"/>
      <c r="AI23" s="502"/>
      <c r="AJ23" s="503"/>
    </row>
    <row r="24" spans="1:48" ht="19.05" customHeight="1" x14ac:dyDescent="0.2">
      <c r="A24" s="535" t="s">
        <v>23</v>
      </c>
      <c r="B24" s="442"/>
      <c r="C24" s="443"/>
      <c r="D24" s="536" t="s">
        <v>32</v>
      </c>
      <c r="E24" s="536"/>
      <c r="F24" s="536"/>
      <c r="G24" s="104"/>
      <c r="H24" s="540" t="s">
        <v>67</v>
      </c>
      <c r="I24" s="540"/>
      <c r="J24" s="540"/>
      <c r="K24" s="540"/>
      <c r="L24" s="566"/>
      <c r="M24" s="104"/>
      <c r="N24" s="105" t="s">
        <v>33</v>
      </c>
      <c r="O24" s="106"/>
      <c r="P24" s="106"/>
      <c r="Q24" s="106"/>
      <c r="R24" s="106"/>
      <c r="S24" s="106"/>
      <c r="T24" s="106"/>
      <c r="U24" s="106"/>
      <c r="V24" s="106"/>
      <c r="W24" s="107"/>
      <c r="X24" s="104"/>
      <c r="Y24" s="540" t="s">
        <v>91</v>
      </c>
      <c r="Z24" s="540"/>
      <c r="AA24" s="540"/>
      <c r="AB24" s="540"/>
      <c r="AC24" s="540"/>
      <c r="AD24" s="540"/>
      <c r="AE24" s="540"/>
      <c r="AF24" s="540"/>
      <c r="AG24" s="540"/>
      <c r="AH24" s="540"/>
      <c r="AI24" s="540"/>
      <c r="AJ24" s="556"/>
    </row>
    <row r="25" spans="1:48" ht="19.05" customHeight="1" x14ac:dyDescent="0.2">
      <c r="A25" s="545" t="s">
        <v>66</v>
      </c>
      <c r="B25" s="546"/>
      <c r="C25" s="546"/>
      <c r="D25" s="537"/>
      <c r="E25" s="537"/>
      <c r="F25" s="537"/>
      <c r="G25" s="547"/>
      <c r="H25" s="547"/>
      <c r="I25" s="547"/>
      <c r="J25" s="547"/>
      <c r="K25" s="547"/>
      <c r="L25" s="547"/>
      <c r="M25" s="69" t="s">
        <v>69</v>
      </c>
      <c r="N25" s="69"/>
      <c r="O25" s="69"/>
      <c r="P25" s="69"/>
      <c r="Q25" s="69"/>
      <c r="R25" s="69"/>
      <c r="S25" s="69"/>
      <c r="T25" s="548"/>
      <c r="U25" s="549"/>
      <c r="V25" s="550" t="s">
        <v>54</v>
      </c>
      <c r="W25" s="551"/>
      <c r="X25" s="70" t="s">
        <v>44</v>
      </c>
      <c r="Y25" s="69"/>
      <c r="Z25" s="69"/>
      <c r="AA25" s="69"/>
      <c r="AB25" s="552"/>
      <c r="AC25" s="552"/>
      <c r="AD25" s="552"/>
      <c r="AE25" s="552"/>
      <c r="AF25" s="552"/>
      <c r="AG25" s="552"/>
      <c r="AH25" s="552"/>
      <c r="AI25" s="552"/>
      <c r="AJ25" s="553"/>
    </row>
    <row r="26" spans="1:48" ht="19.05" customHeight="1" x14ac:dyDescent="0.2">
      <c r="A26" s="526"/>
      <c r="B26" s="527"/>
      <c r="C26" s="528"/>
      <c r="D26" s="529" t="s">
        <v>62</v>
      </c>
      <c r="E26" s="529"/>
      <c r="F26" s="529"/>
      <c r="G26" s="530"/>
      <c r="H26" s="530"/>
      <c r="I26" s="530"/>
      <c r="J26" s="530"/>
      <c r="K26" s="530"/>
      <c r="L26" s="530"/>
      <c r="M26" s="529" t="s">
        <v>12</v>
      </c>
      <c r="N26" s="529"/>
      <c r="O26" s="529"/>
      <c r="P26" s="554"/>
      <c r="Q26" s="555"/>
      <c r="R26" s="73" t="s">
        <v>22</v>
      </c>
      <c r="S26" s="533" t="s">
        <v>64</v>
      </c>
      <c r="T26" s="533"/>
      <c r="U26" s="533"/>
      <c r="V26" s="533"/>
      <c r="W26" s="533"/>
      <c r="X26" s="533"/>
      <c r="Y26" s="533"/>
      <c r="Z26" s="533"/>
      <c r="AA26" s="533"/>
      <c r="AB26" s="533"/>
      <c r="AC26" s="533"/>
      <c r="AD26" s="533"/>
      <c r="AE26" s="533"/>
      <c r="AF26" s="533"/>
      <c r="AG26" s="533"/>
      <c r="AH26" s="533"/>
      <c r="AI26" s="533"/>
      <c r="AJ26" s="534"/>
    </row>
    <row r="27" spans="1:48" ht="19.05" customHeight="1" thickBot="1" x14ac:dyDescent="0.25">
      <c r="A27" s="484"/>
      <c r="B27" s="485"/>
      <c r="C27" s="518"/>
      <c r="D27" s="519" t="s">
        <v>20</v>
      </c>
      <c r="E27" s="519"/>
      <c r="F27" s="519"/>
      <c r="G27" s="520"/>
      <c r="H27" s="521"/>
      <c r="I27" s="477" t="s">
        <v>21</v>
      </c>
      <c r="J27" s="418"/>
      <c r="K27" s="418"/>
      <c r="L27" s="418"/>
      <c r="M27" s="519" t="s">
        <v>45</v>
      </c>
      <c r="N27" s="519"/>
      <c r="O27" s="519"/>
      <c r="P27" s="522">
        <f>IF(G27&gt;=100,25,IF(G27&gt;=70,20,IF(G27&gt;=50,15,IF(G27&gt;=1,10,0))))</f>
        <v>0</v>
      </c>
      <c r="Q27" s="523"/>
      <c r="R27" s="72" t="s">
        <v>46</v>
      </c>
      <c r="S27" s="501"/>
      <c r="T27" s="502"/>
      <c r="U27" s="502"/>
      <c r="V27" s="502"/>
      <c r="W27" s="502"/>
      <c r="X27" s="502"/>
      <c r="Y27" s="502"/>
      <c r="Z27" s="502"/>
      <c r="AA27" s="502"/>
      <c r="AB27" s="502"/>
      <c r="AC27" s="502"/>
      <c r="AD27" s="502"/>
      <c r="AE27" s="502"/>
      <c r="AF27" s="502"/>
      <c r="AG27" s="502"/>
      <c r="AH27" s="502"/>
      <c r="AI27" s="502"/>
      <c r="AJ27" s="503"/>
    </row>
    <row r="28" spans="1:48" ht="19.05" customHeight="1" x14ac:dyDescent="0.2">
      <c r="A28" s="535" t="s">
        <v>24</v>
      </c>
      <c r="B28" s="442"/>
      <c r="C28" s="443"/>
      <c r="D28" s="536" t="s">
        <v>32</v>
      </c>
      <c r="E28" s="536"/>
      <c r="F28" s="536"/>
      <c r="G28" s="104"/>
      <c r="H28" s="566" t="s">
        <v>67</v>
      </c>
      <c r="I28" s="567"/>
      <c r="J28" s="567"/>
      <c r="K28" s="567"/>
      <c r="L28" s="567"/>
      <c r="M28" s="104"/>
      <c r="N28" s="105" t="s">
        <v>33</v>
      </c>
      <c r="O28" s="106"/>
      <c r="P28" s="106"/>
      <c r="Q28" s="106"/>
      <c r="R28" s="106"/>
      <c r="S28" s="106"/>
      <c r="T28" s="106"/>
      <c r="U28" s="106"/>
      <c r="V28" s="106"/>
      <c r="W28" s="107"/>
      <c r="X28" s="104"/>
      <c r="Y28" s="540" t="s">
        <v>91</v>
      </c>
      <c r="Z28" s="540"/>
      <c r="AA28" s="540"/>
      <c r="AB28" s="540"/>
      <c r="AC28" s="540"/>
      <c r="AD28" s="540"/>
      <c r="AE28" s="540"/>
      <c r="AF28" s="540"/>
      <c r="AG28" s="540"/>
      <c r="AH28" s="540"/>
      <c r="AI28" s="540"/>
      <c r="AJ28" s="556"/>
    </row>
    <row r="29" spans="1:48" ht="19.05" customHeight="1" x14ac:dyDescent="0.2">
      <c r="A29" s="545" t="s">
        <v>66</v>
      </c>
      <c r="B29" s="546"/>
      <c r="C29" s="546"/>
      <c r="D29" s="537"/>
      <c r="E29" s="537"/>
      <c r="F29" s="537"/>
      <c r="G29" s="547"/>
      <c r="H29" s="547"/>
      <c r="I29" s="547"/>
      <c r="J29" s="547"/>
      <c r="K29" s="547"/>
      <c r="L29" s="547"/>
      <c r="M29" s="69" t="s">
        <v>69</v>
      </c>
      <c r="N29" s="69"/>
      <c r="O29" s="69"/>
      <c r="P29" s="69"/>
      <c r="Q29" s="69"/>
      <c r="R29" s="69"/>
      <c r="S29" s="69"/>
      <c r="T29" s="548"/>
      <c r="U29" s="549"/>
      <c r="V29" s="550" t="s">
        <v>54</v>
      </c>
      <c r="W29" s="551"/>
      <c r="X29" s="70" t="s">
        <v>44</v>
      </c>
      <c r="Y29" s="69"/>
      <c r="Z29" s="69"/>
      <c r="AA29" s="69"/>
      <c r="AB29" s="552"/>
      <c r="AC29" s="552"/>
      <c r="AD29" s="552"/>
      <c r="AE29" s="552"/>
      <c r="AF29" s="552"/>
      <c r="AG29" s="552"/>
      <c r="AH29" s="552"/>
      <c r="AI29" s="552"/>
      <c r="AJ29" s="553"/>
    </row>
    <row r="30" spans="1:48" ht="19.05" customHeight="1" x14ac:dyDescent="0.2">
      <c r="A30" s="562"/>
      <c r="B30" s="563"/>
      <c r="C30" s="564"/>
      <c r="D30" s="529" t="s">
        <v>62</v>
      </c>
      <c r="E30" s="529"/>
      <c r="F30" s="529"/>
      <c r="G30" s="565"/>
      <c r="H30" s="565"/>
      <c r="I30" s="565"/>
      <c r="J30" s="565"/>
      <c r="K30" s="565"/>
      <c r="L30" s="565"/>
      <c r="M30" s="529" t="s">
        <v>12</v>
      </c>
      <c r="N30" s="529"/>
      <c r="O30" s="529"/>
      <c r="P30" s="531"/>
      <c r="Q30" s="532"/>
      <c r="R30" s="73" t="s">
        <v>22</v>
      </c>
      <c r="S30" s="533" t="s">
        <v>64</v>
      </c>
      <c r="T30" s="533"/>
      <c r="U30" s="533"/>
      <c r="V30" s="533"/>
      <c r="W30" s="533"/>
      <c r="X30" s="533"/>
      <c r="Y30" s="533"/>
      <c r="Z30" s="533"/>
      <c r="AA30" s="533"/>
      <c r="AB30" s="533"/>
      <c r="AC30" s="533"/>
      <c r="AD30" s="533"/>
      <c r="AE30" s="533"/>
      <c r="AF30" s="533"/>
      <c r="AG30" s="533"/>
      <c r="AH30" s="533"/>
      <c r="AI30" s="533"/>
      <c r="AJ30" s="534"/>
    </row>
    <row r="31" spans="1:48" ht="19.05" customHeight="1" thickBot="1" x14ac:dyDescent="0.25">
      <c r="A31" s="484"/>
      <c r="B31" s="485"/>
      <c r="C31" s="518"/>
      <c r="D31" s="519" t="s">
        <v>20</v>
      </c>
      <c r="E31" s="519"/>
      <c r="F31" s="519"/>
      <c r="G31" s="560"/>
      <c r="H31" s="561"/>
      <c r="I31" s="477" t="s">
        <v>21</v>
      </c>
      <c r="J31" s="418"/>
      <c r="K31" s="418"/>
      <c r="L31" s="418"/>
      <c r="M31" s="519" t="s">
        <v>45</v>
      </c>
      <c r="N31" s="519"/>
      <c r="O31" s="519"/>
      <c r="P31" s="522">
        <f>IF(G31&gt;=100,25,IF(G31&gt;=70,20,IF(G31&gt;=50,15,IF(G31&gt;=1,10,0))))</f>
        <v>0</v>
      </c>
      <c r="Q31" s="523"/>
      <c r="R31" s="72" t="s">
        <v>46</v>
      </c>
      <c r="S31" s="501"/>
      <c r="T31" s="502"/>
      <c r="U31" s="502"/>
      <c r="V31" s="502"/>
      <c r="W31" s="502"/>
      <c r="X31" s="502"/>
      <c r="Y31" s="502"/>
      <c r="Z31" s="502"/>
      <c r="AA31" s="502"/>
      <c r="AB31" s="502"/>
      <c r="AC31" s="502"/>
      <c r="AD31" s="502"/>
      <c r="AE31" s="502"/>
      <c r="AF31" s="502"/>
      <c r="AG31" s="502"/>
      <c r="AH31" s="502"/>
      <c r="AI31" s="502"/>
      <c r="AJ31" s="503"/>
    </row>
    <row r="32" spans="1:48" ht="19.05" customHeight="1" x14ac:dyDescent="0.2">
      <c r="A32" s="52"/>
      <c r="B32" s="52"/>
      <c r="C32" s="52"/>
      <c r="D32" s="52"/>
      <c r="E32" s="52"/>
      <c r="F32" s="52"/>
      <c r="G32" s="63"/>
      <c r="H32" s="52"/>
      <c r="I32" s="52"/>
      <c r="J32" s="52"/>
      <c r="K32" s="52"/>
      <c r="L32" s="52"/>
      <c r="M32" s="52"/>
      <c r="N32" s="52"/>
      <c r="O32" s="52"/>
      <c r="P32" s="52"/>
      <c r="Q32" s="52"/>
      <c r="R32" s="52"/>
      <c r="S32" s="52"/>
      <c r="T32" s="52"/>
      <c r="U32" s="52"/>
      <c r="V32" s="52"/>
      <c r="W32" s="52"/>
      <c r="X32" s="52"/>
      <c r="Y32" s="52"/>
      <c r="Z32" s="52"/>
      <c r="AH32" s="52"/>
      <c r="AI32" s="52"/>
      <c r="AJ32" s="52"/>
    </row>
    <row r="33" spans="1:56" ht="19.05" customHeight="1" thickBot="1" x14ac:dyDescent="0.25">
      <c r="A33" s="52" t="s">
        <v>204</v>
      </c>
      <c r="B33" s="52"/>
      <c r="C33" s="52"/>
      <c r="D33" s="52"/>
      <c r="E33" s="52"/>
      <c r="F33" s="52"/>
      <c r="G33" s="63"/>
      <c r="H33" s="52"/>
      <c r="I33" s="52"/>
      <c r="J33" s="52"/>
      <c r="K33" s="52"/>
      <c r="L33" s="52"/>
      <c r="M33" s="52"/>
      <c r="N33" s="52"/>
      <c r="O33" s="52"/>
      <c r="P33" s="167">
        <v>1</v>
      </c>
      <c r="Q33" s="167"/>
      <c r="R33" s="63" t="s">
        <v>10</v>
      </c>
      <c r="S33" s="52"/>
      <c r="T33" s="52"/>
      <c r="U33" s="52"/>
      <c r="V33" s="52"/>
      <c r="W33" s="52"/>
      <c r="X33" s="52"/>
      <c r="Y33" s="52"/>
      <c r="Z33" s="52"/>
      <c r="AB33" s="52"/>
      <c r="AC33" s="52"/>
      <c r="AD33" s="63"/>
      <c r="AH33" s="52"/>
      <c r="AI33" s="52"/>
      <c r="AJ33" s="52"/>
    </row>
    <row r="34" spans="1:56" ht="19.05" customHeight="1" x14ac:dyDescent="0.2">
      <c r="A34" s="535" t="s">
        <v>13</v>
      </c>
      <c r="B34" s="442"/>
      <c r="C34" s="443"/>
      <c r="D34" s="536" t="s">
        <v>32</v>
      </c>
      <c r="E34" s="536"/>
      <c r="F34" s="536"/>
      <c r="G34" s="104"/>
      <c r="H34" s="538" t="s">
        <v>68</v>
      </c>
      <c r="I34" s="539"/>
      <c r="J34" s="539"/>
      <c r="K34" s="539"/>
      <c r="L34" s="539"/>
      <c r="M34" s="104"/>
      <c r="N34" s="540" t="s">
        <v>33</v>
      </c>
      <c r="O34" s="541"/>
      <c r="P34" s="541"/>
      <c r="Q34" s="541"/>
      <c r="R34" s="541"/>
      <c r="S34" s="541"/>
      <c r="T34" s="541"/>
      <c r="U34" s="541"/>
      <c r="V34" s="541"/>
      <c r="W34" s="542"/>
      <c r="X34" s="104"/>
      <c r="Y34" s="540" t="s">
        <v>91</v>
      </c>
      <c r="Z34" s="540"/>
      <c r="AA34" s="540"/>
      <c r="AB34" s="540"/>
      <c r="AC34" s="540"/>
      <c r="AD34" s="540"/>
      <c r="AE34" s="540"/>
      <c r="AF34" s="540"/>
      <c r="AG34" s="540"/>
      <c r="AH34" s="540"/>
      <c r="AI34" s="540"/>
      <c r="AJ34" s="628"/>
    </row>
    <row r="35" spans="1:56" ht="19.05" customHeight="1" x14ac:dyDescent="0.2">
      <c r="A35" s="545" t="s">
        <v>89</v>
      </c>
      <c r="B35" s="546"/>
      <c r="C35" s="546"/>
      <c r="D35" s="537"/>
      <c r="E35" s="537"/>
      <c r="F35" s="537"/>
      <c r="G35" s="547"/>
      <c r="H35" s="547"/>
      <c r="I35" s="547"/>
      <c r="J35" s="547"/>
      <c r="K35" s="547"/>
      <c r="L35" s="547"/>
      <c r="M35" s="69" t="s">
        <v>69</v>
      </c>
      <c r="N35" s="69"/>
      <c r="O35" s="69"/>
      <c r="P35" s="69"/>
      <c r="Q35" s="69"/>
      <c r="R35" s="69"/>
      <c r="S35" s="69"/>
      <c r="T35" s="557"/>
      <c r="U35" s="558"/>
      <c r="V35" s="546" t="s">
        <v>54</v>
      </c>
      <c r="W35" s="559"/>
      <c r="X35" s="70" t="s">
        <v>44</v>
      </c>
      <c r="Y35" s="69"/>
      <c r="Z35" s="69"/>
      <c r="AA35" s="69"/>
      <c r="AB35" s="524"/>
      <c r="AC35" s="524"/>
      <c r="AD35" s="524"/>
      <c r="AE35" s="524"/>
      <c r="AF35" s="524"/>
      <c r="AG35" s="524"/>
      <c r="AH35" s="524"/>
      <c r="AI35" s="524"/>
      <c r="AJ35" s="525"/>
    </row>
    <row r="36" spans="1:56" ht="19.05" customHeight="1" x14ac:dyDescent="0.2">
      <c r="A36" s="526" t="str">
        <f>IF(A22="更新","当該事業",IF(A22="継続利用","継続利用",""))</f>
        <v>当該事業</v>
      </c>
      <c r="B36" s="527"/>
      <c r="C36" s="528"/>
      <c r="D36" s="529" t="s">
        <v>62</v>
      </c>
      <c r="E36" s="529"/>
      <c r="F36" s="529"/>
      <c r="G36" s="530" t="s">
        <v>166</v>
      </c>
      <c r="H36" s="530"/>
      <c r="I36" s="530"/>
      <c r="J36" s="530"/>
      <c r="K36" s="530"/>
      <c r="L36" s="530"/>
      <c r="M36" s="529" t="s">
        <v>12</v>
      </c>
      <c r="N36" s="529"/>
      <c r="O36" s="529"/>
      <c r="P36" s="531"/>
      <c r="Q36" s="532"/>
      <c r="R36" s="73" t="s">
        <v>22</v>
      </c>
      <c r="S36" s="533" t="s">
        <v>65</v>
      </c>
      <c r="T36" s="533"/>
      <c r="U36" s="533"/>
      <c r="V36" s="533"/>
      <c r="W36" s="533"/>
      <c r="X36" s="533"/>
      <c r="Y36" s="533"/>
      <c r="Z36" s="533"/>
      <c r="AA36" s="533"/>
      <c r="AB36" s="533"/>
      <c r="AC36" s="533"/>
      <c r="AD36" s="533"/>
      <c r="AE36" s="533"/>
      <c r="AF36" s="533"/>
      <c r="AG36" s="533"/>
      <c r="AH36" s="533"/>
      <c r="AI36" s="533"/>
      <c r="AJ36" s="534"/>
      <c r="AK36" s="74"/>
    </row>
    <row r="37" spans="1:56" ht="19.05" customHeight="1" thickBot="1" x14ac:dyDescent="0.25">
      <c r="A37" s="484"/>
      <c r="B37" s="485"/>
      <c r="C37" s="518"/>
      <c r="D37" s="519" t="s">
        <v>20</v>
      </c>
      <c r="E37" s="519"/>
      <c r="F37" s="519"/>
      <c r="G37" s="520">
        <v>120</v>
      </c>
      <c r="H37" s="521"/>
      <c r="I37" s="477" t="s">
        <v>21</v>
      </c>
      <c r="J37" s="418"/>
      <c r="K37" s="418"/>
      <c r="L37" s="418"/>
      <c r="M37" s="519" t="s">
        <v>45</v>
      </c>
      <c r="N37" s="519"/>
      <c r="O37" s="519"/>
      <c r="P37" s="522">
        <f>IF(G37&gt;=100,25,IF(G37&gt;=70,20,IF(G37&gt;=50,15,IF(G37&gt;=1,10,0))))</f>
        <v>25</v>
      </c>
      <c r="Q37" s="523"/>
      <c r="R37" s="72" t="s">
        <v>46</v>
      </c>
      <c r="S37" s="501"/>
      <c r="T37" s="502"/>
      <c r="U37" s="502"/>
      <c r="V37" s="502"/>
      <c r="W37" s="502"/>
      <c r="X37" s="502"/>
      <c r="Y37" s="502"/>
      <c r="Z37" s="502"/>
      <c r="AA37" s="502"/>
      <c r="AB37" s="502"/>
      <c r="AC37" s="502"/>
      <c r="AD37" s="502"/>
      <c r="AE37" s="502"/>
      <c r="AF37" s="502"/>
      <c r="AG37" s="502"/>
      <c r="AH37" s="502"/>
      <c r="AI37" s="502"/>
      <c r="AJ37" s="503"/>
    </row>
    <row r="38" spans="1:56" ht="19.05" customHeight="1" x14ac:dyDescent="0.2">
      <c r="A38" s="535" t="s">
        <v>23</v>
      </c>
      <c r="B38" s="442"/>
      <c r="C38" s="443"/>
      <c r="D38" s="536" t="s">
        <v>32</v>
      </c>
      <c r="E38" s="536"/>
      <c r="F38" s="536"/>
      <c r="G38" s="104"/>
      <c r="H38" s="566" t="s">
        <v>68</v>
      </c>
      <c r="I38" s="567"/>
      <c r="J38" s="567"/>
      <c r="K38" s="567"/>
      <c r="L38" s="567"/>
      <c r="M38" s="104"/>
      <c r="N38" s="540" t="s">
        <v>33</v>
      </c>
      <c r="O38" s="626"/>
      <c r="P38" s="626"/>
      <c r="Q38" s="626"/>
      <c r="R38" s="626"/>
      <c r="S38" s="626"/>
      <c r="T38" s="626"/>
      <c r="U38" s="626"/>
      <c r="V38" s="626"/>
      <c r="W38" s="627"/>
      <c r="X38" s="104"/>
      <c r="Y38" s="540" t="s">
        <v>91</v>
      </c>
      <c r="Z38" s="540"/>
      <c r="AA38" s="540"/>
      <c r="AB38" s="540"/>
      <c r="AC38" s="540"/>
      <c r="AD38" s="540"/>
      <c r="AE38" s="540"/>
      <c r="AF38" s="540"/>
      <c r="AG38" s="540"/>
      <c r="AH38" s="540"/>
      <c r="AI38" s="540"/>
      <c r="AJ38" s="628"/>
    </row>
    <row r="39" spans="1:56" ht="19.05" customHeight="1" x14ac:dyDescent="0.2">
      <c r="A39" s="545" t="s">
        <v>89</v>
      </c>
      <c r="B39" s="546"/>
      <c r="C39" s="546"/>
      <c r="D39" s="537"/>
      <c r="E39" s="537"/>
      <c r="F39" s="537"/>
      <c r="G39" s="547"/>
      <c r="H39" s="547"/>
      <c r="I39" s="547"/>
      <c r="J39" s="547"/>
      <c r="K39" s="547"/>
      <c r="L39" s="547"/>
      <c r="M39" s="69" t="s">
        <v>69</v>
      </c>
      <c r="N39" s="69"/>
      <c r="O39" s="69"/>
      <c r="P39" s="69"/>
      <c r="Q39" s="69"/>
      <c r="R39" s="69"/>
      <c r="S39" s="69"/>
      <c r="T39" s="548"/>
      <c r="U39" s="549"/>
      <c r="V39" s="550" t="s">
        <v>54</v>
      </c>
      <c r="W39" s="551"/>
      <c r="X39" s="70" t="s">
        <v>44</v>
      </c>
      <c r="Y39" s="69"/>
      <c r="Z39" s="69"/>
      <c r="AA39" s="69"/>
      <c r="AB39" s="552"/>
      <c r="AC39" s="552"/>
      <c r="AD39" s="552"/>
      <c r="AE39" s="552"/>
      <c r="AF39" s="552"/>
      <c r="AG39" s="552"/>
      <c r="AH39" s="552"/>
      <c r="AI39" s="552"/>
      <c r="AJ39" s="553"/>
    </row>
    <row r="40" spans="1:56" ht="19.05" customHeight="1" x14ac:dyDescent="0.2">
      <c r="A40" s="526" t="str">
        <f>IF(A26="更新","当該事業",IF(A26="継続利用","継続利用",""))</f>
        <v/>
      </c>
      <c r="B40" s="527"/>
      <c r="C40" s="528"/>
      <c r="D40" s="529" t="s">
        <v>62</v>
      </c>
      <c r="E40" s="529"/>
      <c r="F40" s="529"/>
      <c r="G40" s="565"/>
      <c r="H40" s="565"/>
      <c r="I40" s="565"/>
      <c r="J40" s="565"/>
      <c r="K40" s="565"/>
      <c r="L40" s="565"/>
      <c r="M40" s="529" t="s">
        <v>12</v>
      </c>
      <c r="N40" s="529"/>
      <c r="O40" s="529"/>
      <c r="P40" s="531"/>
      <c r="Q40" s="532"/>
      <c r="R40" s="73" t="s">
        <v>22</v>
      </c>
      <c r="S40" s="533" t="s">
        <v>65</v>
      </c>
      <c r="T40" s="533"/>
      <c r="U40" s="533"/>
      <c r="V40" s="533"/>
      <c r="W40" s="533"/>
      <c r="X40" s="533"/>
      <c r="Y40" s="533"/>
      <c r="Z40" s="533"/>
      <c r="AA40" s="533"/>
      <c r="AB40" s="533"/>
      <c r="AC40" s="533"/>
      <c r="AD40" s="533"/>
      <c r="AE40" s="533"/>
      <c r="AF40" s="533"/>
      <c r="AG40" s="533"/>
      <c r="AH40" s="533"/>
      <c r="AI40" s="533"/>
      <c r="AJ40" s="534"/>
    </row>
    <row r="41" spans="1:56" ht="19.05" customHeight="1" thickBot="1" x14ac:dyDescent="0.25">
      <c r="A41" s="484"/>
      <c r="B41" s="485"/>
      <c r="C41" s="518"/>
      <c r="D41" s="519" t="s">
        <v>20</v>
      </c>
      <c r="E41" s="519"/>
      <c r="F41" s="519"/>
      <c r="G41" s="560"/>
      <c r="H41" s="561"/>
      <c r="I41" s="477" t="s">
        <v>21</v>
      </c>
      <c r="J41" s="418"/>
      <c r="K41" s="418"/>
      <c r="L41" s="418"/>
      <c r="M41" s="519" t="s">
        <v>45</v>
      </c>
      <c r="N41" s="519"/>
      <c r="O41" s="519"/>
      <c r="P41" s="522">
        <f>IF(G41&gt;=100,25,IF(G41&gt;=70,20,IF(G41&gt;=50,15,IF(G41&gt;=1,10,0))))</f>
        <v>0</v>
      </c>
      <c r="Q41" s="523"/>
      <c r="R41" s="72" t="s">
        <v>46</v>
      </c>
      <c r="S41" s="501"/>
      <c r="T41" s="502"/>
      <c r="U41" s="502"/>
      <c r="V41" s="502"/>
      <c r="W41" s="502"/>
      <c r="X41" s="502"/>
      <c r="Y41" s="502"/>
      <c r="Z41" s="502"/>
      <c r="AA41" s="502"/>
      <c r="AB41" s="502"/>
      <c r="AC41" s="502"/>
      <c r="AD41" s="502"/>
      <c r="AE41" s="502"/>
      <c r="AF41" s="502"/>
      <c r="AG41" s="502"/>
      <c r="AH41" s="502"/>
      <c r="AI41" s="502"/>
      <c r="AJ41" s="503"/>
    </row>
    <row r="42" spans="1:56" ht="19.05" customHeight="1" x14ac:dyDescent="0.2">
      <c r="A42" s="535" t="s">
        <v>24</v>
      </c>
      <c r="B42" s="442"/>
      <c r="C42" s="443"/>
      <c r="D42" s="536" t="s">
        <v>32</v>
      </c>
      <c r="E42" s="536"/>
      <c r="F42" s="536"/>
      <c r="G42" s="104"/>
      <c r="H42" s="566" t="s">
        <v>68</v>
      </c>
      <c r="I42" s="567"/>
      <c r="J42" s="567"/>
      <c r="K42" s="567"/>
      <c r="L42" s="567"/>
      <c r="M42" s="104"/>
      <c r="N42" s="540" t="s">
        <v>33</v>
      </c>
      <c r="O42" s="626"/>
      <c r="P42" s="626"/>
      <c r="Q42" s="626"/>
      <c r="R42" s="626"/>
      <c r="S42" s="626"/>
      <c r="T42" s="626"/>
      <c r="U42" s="626"/>
      <c r="V42" s="626"/>
      <c r="W42" s="627"/>
      <c r="X42" s="104"/>
      <c r="Y42" s="540" t="s">
        <v>91</v>
      </c>
      <c r="Z42" s="540"/>
      <c r="AA42" s="540"/>
      <c r="AB42" s="540"/>
      <c r="AC42" s="540"/>
      <c r="AD42" s="540"/>
      <c r="AE42" s="540"/>
      <c r="AF42" s="540"/>
      <c r="AG42" s="540"/>
      <c r="AH42" s="540"/>
      <c r="AI42" s="540"/>
      <c r="AJ42" s="628"/>
    </row>
    <row r="43" spans="1:56" ht="19.05" customHeight="1" x14ac:dyDescent="0.2">
      <c r="A43" s="545" t="s">
        <v>89</v>
      </c>
      <c r="B43" s="546"/>
      <c r="C43" s="546"/>
      <c r="D43" s="537"/>
      <c r="E43" s="537"/>
      <c r="F43" s="537"/>
      <c r="G43" s="547"/>
      <c r="H43" s="547"/>
      <c r="I43" s="547"/>
      <c r="J43" s="547"/>
      <c r="K43" s="547"/>
      <c r="L43" s="547"/>
      <c r="M43" s="69" t="s">
        <v>69</v>
      </c>
      <c r="N43" s="69"/>
      <c r="O43" s="69"/>
      <c r="P43" s="69"/>
      <c r="Q43" s="69"/>
      <c r="R43" s="69"/>
      <c r="S43" s="69"/>
      <c r="T43" s="548"/>
      <c r="U43" s="549"/>
      <c r="V43" s="550" t="s">
        <v>54</v>
      </c>
      <c r="W43" s="551"/>
      <c r="X43" s="70" t="s">
        <v>44</v>
      </c>
      <c r="Y43" s="69"/>
      <c r="Z43" s="69"/>
      <c r="AA43" s="69"/>
      <c r="AB43" s="552"/>
      <c r="AC43" s="552"/>
      <c r="AD43" s="552"/>
      <c r="AE43" s="552"/>
      <c r="AF43" s="552"/>
      <c r="AG43" s="552"/>
      <c r="AH43" s="552"/>
      <c r="AI43" s="552"/>
      <c r="AJ43" s="553"/>
    </row>
    <row r="44" spans="1:56" ht="19.05" customHeight="1" x14ac:dyDescent="0.2">
      <c r="A44" s="526" t="str">
        <f>IF(A30="更新","当該事業",IF(A30="継続利用","継続利用",""))</f>
        <v/>
      </c>
      <c r="B44" s="527"/>
      <c r="C44" s="528"/>
      <c r="D44" s="529" t="s">
        <v>62</v>
      </c>
      <c r="E44" s="529"/>
      <c r="F44" s="529"/>
      <c r="G44" s="565"/>
      <c r="H44" s="565"/>
      <c r="I44" s="565"/>
      <c r="J44" s="565"/>
      <c r="K44" s="565"/>
      <c r="L44" s="565"/>
      <c r="M44" s="529" t="s">
        <v>12</v>
      </c>
      <c r="N44" s="529"/>
      <c r="O44" s="529"/>
      <c r="P44" s="531"/>
      <c r="Q44" s="532"/>
      <c r="R44" s="73" t="s">
        <v>22</v>
      </c>
      <c r="S44" s="533" t="s">
        <v>65</v>
      </c>
      <c r="T44" s="533"/>
      <c r="U44" s="533"/>
      <c r="V44" s="533"/>
      <c r="W44" s="533"/>
      <c r="X44" s="533"/>
      <c r="Y44" s="533"/>
      <c r="Z44" s="533"/>
      <c r="AA44" s="533"/>
      <c r="AB44" s="533"/>
      <c r="AC44" s="533"/>
      <c r="AD44" s="533"/>
      <c r="AE44" s="533"/>
      <c r="AF44" s="533"/>
      <c r="AG44" s="533"/>
      <c r="AH44" s="533"/>
      <c r="AI44" s="533"/>
      <c r="AJ44" s="534"/>
    </row>
    <row r="45" spans="1:56" ht="19.05" customHeight="1" thickBot="1" x14ac:dyDescent="0.25">
      <c r="A45" s="484"/>
      <c r="B45" s="485"/>
      <c r="C45" s="518"/>
      <c r="D45" s="519" t="s">
        <v>20</v>
      </c>
      <c r="E45" s="519"/>
      <c r="F45" s="519"/>
      <c r="G45" s="560"/>
      <c r="H45" s="561"/>
      <c r="I45" s="477" t="s">
        <v>21</v>
      </c>
      <c r="J45" s="418"/>
      <c r="K45" s="418"/>
      <c r="L45" s="418"/>
      <c r="M45" s="519" t="s">
        <v>45</v>
      </c>
      <c r="N45" s="519"/>
      <c r="O45" s="519"/>
      <c r="P45" s="522">
        <f>IF(G45&gt;=100,25,IF(G45&gt;=70,20,IF(G45&gt;=50,15,IF(G45&gt;=1,10,0))))</f>
        <v>0</v>
      </c>
      <c r="Q45" s="523"/>
      <c r="R45" s="72" t="s">
        <v>46</v>
      </c>
      <c r="S45" s="501"/>
      <c r="T45" s="502"/>
      <c r="U45" s="502"/>
      <c r="V45" s="502"/>
      <c r="W45" s="502"/>
      <c r="X45" s="502"/>
      <c r="Y45" s="502"/>
      <c r="Z45" s="502"/>
      <c r="AA45" s="502"/>
      <c r="AB45" s="502"/>
      <c r="AC45" s="502"/>
      <c r="AD45" s="502"/>
      <c r="AE45" s="502"/>
      <c r="AF45" s="502"/>
      <c r="AG45" s="502"/>
      <c r="AH45" s="502"/>
      <c r="AI45" s="502"/>
      <c r="AJ45" s="503"/>
      <c r="AL45" s="74"/>
      <c r="AM45" s="74"/>
      <c r="AN45" s="74"/>
      <c r="AO45" s="74"/>
      <c r="AP45" s="74"/>
      <c r="AQ45" s="74"/>
      <c r="AR45" s="74"/>
      <c r="AS45" s="74"/>
      <c r="AT45" s="74"/>
      <c r="AU45" s="74"/>
      <c r="AV45" s="74"/>
      <c r="AW45" s="74"/>
      <c r="AX45" s="74"/>
      <c r="AY45" s="74"/>
      <c r="AZ45" s="74"/>
      <c r="BA45" s="74"/>
      <c r="BB45" s="74"/>
      <c r="BC45" s="74"/>
      <c r="BD45" s="74"/>
    </row>
    <row r="46" spans="1:56" ht="19.05" customHeight="1" x14ac:dyDescent="0.2">
      <c r="A46" s="52"/>
      <c r="B46" s="52"/>
      <c r="C46" s="52"/>
      <c r="D46" s="52"/>
      <c r="E46" s="52"/>
      <c r="F46" s="52"/>
      <c r="G46" s="63"/>
      <c r="H46" s="52"/>
      <c r="I46" s="52"/>
      <c r="J46" s="52"/>
      <c r="K46" s="52"/>
      <c r="L46" s="52"/>
      <c r="M46" s="52"/>
      <c r="N46" s="52"/>
      <c r="O46" s="52"/>
      <c r="P46" s="52"/>
      <c r="Q46" s="52"/>
      <c r="R46" s="52"/>
      <c r="S46" s="52"/>
      <c r="T46" s="52"/>
      <c r="U46" s="52"/>
      <c r="V46" s="52"/>
      <c r="W46" s="52"/>
      <c r="X46" s="52"/>
      <c r="Y46" s="52"/>
      <c r="Z46" s="52"/>
      <c r="AH46" s="52"/>
      <c r="AI46" s="52"/>
      <c r="AJ46" s="52"/>
    </row>
    <row r="47" spans="1:56" ht="19.05" customHeight="1" thickBot="1" x14ac:dyDescent="0.25">
      <c r="A47" s="52" t="s">
        <v>198</v>
      </c>
      <c r="B47" s="52"/>
      <c r="C47" s="52"/>
      <c r="D47" s="52"/>
      <c r="E47" s="52"/>
      <c r="F47" s="52"/>
      <c r="G47" s="63"/>
      <c r="H47" s="52"/>
      <c r="I47" s="52"/>
      <c r="J47" s="52"/>
      <c r="K47" s="52"/>
      <c r="L47" s="52"/>
      <c r="M47" s="52"/>
      <c r="N47" s="52"/>
      <c r="O47" s="52"/>
      <c r="P47" s="52"/>
      <c r="Q47" s="52"/>
      <c r="R47" s="52"/>
      <c r="S47" s="52"/>
      <c r="T47" s="52"/>
      <c r="U47" s="52"/>
      <c r="V47" s="52"/>
      <c r="W47" s="52"/>
      <c r="X47" s="52"/>
      <c r="Y47" s="52"/>
      <c r="Z47" s="52"/>
      <c r="AH47" s="52"/>
      <c r="AI47" s="52"/>
      <c r="AJ47" s="52"/>
    </row>
    <row r="48" spans="1:56" ht="19.05" customHeight="1" x14ac:dyDescent="0.2">
      <c r="A48" s="504" t="s">
        <v>34</v>
      </c>
      <c r="B48" s="505"/>
      <c r="C48" s="505"/>
      <c r="D48" s="505"/>
      <c r="E48" s="505"/>
      <c r="F48" s="505"/>
      <c r="G48" s="508" t="s">
        <v>107</v>
      </c>
      <c r="H48" s="508"/>
      <c r="I48" s="509"/>
      <c r="J48" s="512" t="s">
        <v>199</v>
      </c>
      <c r="K48" s="513"/>
      <c r="L48" s="513"/>
      <c r="M48" s="513"/>
      <c r="N48" s="513"/>
      <c r="O48" s="513"/>
      <c r="P48" s="513"/>
      <c r="Q48" s="513"/>
      <c r="R48" s="514"/>
      <c r="S48" s="472" t="s">
        <v>200</v>
      </c>
      <c r="T48" s="513"/>
      <c r="U48" s="513"/>
      <c r="V48" s="513"/>
      <c r="W48" s="513"/>
      <c r="X48" s="513"/>
      <c r="Y48" s="513"/>
      <c r="Z48" s="513"/>
      <c r="AA48" s="470"/>
      <c r="AB48" s="515" t="s">
        <v>201</v>
      </c>
      <c r="AC48" s="516"/>
      <c r="AD48" s="516"/>
      <c r="AE48" s="516"/>
      <c r="AF48" s="516"/>
      <c r="AG48" s="516"/>
      <c r="AH48" s="516"/>
      <c r="AI48" s="516"/>
      <c r="AJ48" s="517"/>
    </row>
    <row r="49" spans="1:66" ht="19.05" customHeight="1" x14ac:dyDescent="0.2">
      <c r="A49" s="506"/>
      <c r="B49" s="507"/>
      <c r="C49" s="507"/>
      <c r="D49" s="507"/>
      <c r="E49" s="507"/>
      <c r="F49" s="507"/>
      <c r="G49" s="510"/>
      <c r="H49" s="510"/>
      <c r="I49" s="511"/>
      <c r="J49" s="497" t="s">
        <v>96</v>
      </c>
      <c r="K49" s="498"/>
      <c r="L49" s="498"/>
      <c r="M49" s="494" t="s">
        <v>97</v>
      </c>
      <c r="N49" s="495"/>
      <c r="O49" s="495"/>
      <c r="P49" s="494" t="s">
        <v>108</v>
      </c>
      <c r="Q49" s="495"/>
      <c r="R49" s="500"/>
      <c r="S49" s="497" t="s">
        <v>96</v>
      </c>
      <c r="T49" s="498"/>
      <c r="U49" s="498"/>
      <c r="V49" s="494" t="s">
        <v>97</v>
      </c>
      <c r="W49" s="495"/>
      <c r="X49" s="495"/>
      <c r="Y49" s="494" t="s">
        <v>108</v>
      </c>
      <c r="Z49" s="495"/>
      <c r="AA49" s="496"/>
      <c r="AB49" s="497" t="s">
        <v>96</v>
      </c>
      <c r="AC49" s="498"/>
      <c r="AD49" s="498"/>
      <c r="AE49" s="494" t="s">
        <v>97</v>
      </c>
      <c r="AF49" s="495"/>
      <c r="AG49" s="495"/>
      <c r="AH49" s="494" t="s">
        <v>108</v>
      </c>
      <c r="AI49" s="495"/>
      <c r="AJ49" s="500"/>
    </row>
    <row r="50" spans="1:66" ht="19.05" customHeight="1" x14ac:dyDescent="0.2">
      <c r="A50" s="506"/>
      <c r="B50" s="507"/>
      <c r="C50" s="507"/>
      <c r="D50" s="507"/>
      <c r="E50" s="507"/>
      <c r="F50" s="507"/>
      <c r="G50" s="510"/>
      <c r="H50" s="510"/>
      <c r="I50" s="511"/>
      <c r="J50" s="499"/>
      <c r="K50" s="498"/>
      <c r="L50" s="498"/>
      <c r="M50" s="495"/>
      <c r="N50" s="495"/>
      <c r="O50" s="495"/>
      <c r="P50" s="495"/>
      <c r="Q50" s="495"/>
      <c r="R50" s="500"/>
      <c r="S50" s="499"/>
      <c r="T50" s="498"/>
      <c r="U50" s="498"/>
      <c r="V50" s="495"/>
      <c r="W50" s="495"/>
      <c r="X50" s="495"/>
      <c r="Y50" s="495"/>
      <c r="Z50" s="495"/>
      <c r="AA50" s="496"/>
      <c r="AB50" s="499"/>
      <c r="AC50" s="498"/>
      <c r="AD50" s="498"/>
      <c r="AE50" s="495"/>
      <c r="AF50" s="495"/>
      <c r="AG50" s="495"/>
      <c r="AH50" s="495"/>
      <c r="AI50" s="495"/>
      <c r="AJ50" s="500"/>
    </row>
    <row r="51" spans="1:66" ht="19.05" customHeight="1" x14ac:dyDescent="0.2">
      <c r="A51" s="492" t="s">
        <v>35</v>
      </c>
      <c r="B51" s="493"/>
      <c r="C51" s="493"/>
      <c r="D51" s="493"/>
      <c r="E51" s="493"/>
      <c r="F51" s="493"/>
      <c r="G51" s="394">
        <v>13</v>
      </c>
      <c r="H51" s="395"/>
      <c r="I51" s="75" t="s">
        <v>43</v>
      </c>
      <c r="J51" s="350"/>
      <c r="K51" s="351"/>
      <c r="L51" s="76" t="s">
        <v>8</v>
      </c>
      <c r="M51" s="362"/>
      <c r="N51" s="351"/>
      <c r="O51" s="76" t="s">
        <v>8</v>
      </c>
      <c r="P51" s="283">
        <f>(J51+M51)*G51</f>
        <v>0</v>
      </c>
      <c r="Q51" s="284"/>
      <c r="R51" s="77" t="s">
        <v>8</v>
      </c>
      <c r="S51" s="364"/>
      <c r="T51" s="365"/>
      <c r="U51" s="76" t="s">
        <v>8</v>
      </c>
      <c r="V51" s="351"/>
      <c r="W51" s="365"/>
      <c r="X51" s="76" t="s">
        <v>8</v>
      </c>
      <c r="Y51" s="283">
        <f t="shared" ref="Y51:Y61" si="0">(S51+V51)*G51</f>
        <v>0</v>
      </c>
      <c r="Z51" s="284"/>
      <c r="AA51" s="78" t="s">
        <v>8</v>
      </c>
      <c r="AB51" s="479">
        <f t="shared" ref="AB51:AB62" si="1">S51-J51</f>
        <v>0</v>
      </c>
      <c r="AC51" s="284"/>
      <c r="AD51" s="76" t="s">
        <v>8</v>
      </c>
      <c r="AE51" s="283">
        <f t="shared" ref="AE51:AE62" si="2">V51-M51</f>
        <v>0</v>
      </c>
      <c r="AF51" s="284"/>
      <c r="AG51" s="76" t="s">
        <v>8</v>
      </c>
      <c r="AH51" s="283">
        <f t="shared" ref="AH51:AH62" si="3">(AB51+AE51)*G51</f>
        <v>0</v>
      </c>
      <c r="AI51" s="284"/>
      <c r="AJ51" s="77" t="s">
        <v>8</v>
      </c>
    </row>
    <row r="52" spans="1:66" ht="19.05" customHeight="1" x14ac:dyDescent="0.2">
      <c r="A52" s="492" t="s">
        <v>36</v>
      </c>
      <c r="B52" s="493"/>
      <c r="C52" s="493"/>
      <c r="D52" s="493"/>
      <c r="E52" s="493"/>
      <c r="F52" s="493"/>
      <c r="G52" s="394">
        <v>17</v>
      </c>
      <c r="H52" s="395"/>
      <c r="I52" s="75" t="s">
        <v>43</v>
      </c>
      <c r="J52" s="350">
        <v>100</v>
      </c>
      <c r="K52" s="351"/>
      <c r="L52" s="76" t="s">
        <v>8</v>
      </c>
      <c r="M52" s="362">
        <v>10</v>
      </c>
      <c r="N52" s="351"/>
      <c r="O52" s="76" t="s">
        <v>8</v>
      </c>
      <c r="P52" s="283">
        <f t="shared" ref="P52:P62" si="4">(J52+M52)*G52</f>
        <v>1870</v>
      </c>
      <c r="Q52" s="284"/>
      <c r="R52" s="77" t="s">
        <v>8</v>
      </c>
      <c r="S52" s="364">
        <v>150</v>
      </c>
      <c r="T52" s="365"/>
      <c r="U52" s="76" t="s">
        <v>8</v>
      </c>
      <c r="V52" s="351"/>
      <c r="W52" s="365"/>
      <c r="X52" s="76" t="s">
        <v>8</v>
      </c>
      <c r="Y52" s="283">
        <f>(S52+V52)*G52</f>
        <v>2550</v>
      </c>
      <c r="Z52" s="284"/>
      <c r="AA52" s="78" t="s">
        <v>8</v>
      </c>
      <c r="AB52" s="479">
        <f t="shared" si="1"/>
        <v>50</v>
      </c>
      <c r="AC52" s="284"/>
      <c r="AD52" s="76" t="s">
        <v>8</v>
      </c>
      <c r="AE52" s="283">
        <f t="shared" si="2"/>
        <v>-10</v>
      </c>
      <c r="AF52" s="284"/>
      <c r="AG52" s="76" t="s">
        <v>8</v>
      </c>
      <c r="AH52" s="283">
        <f t="shared" si="3"/>
        <v>680</v>
      </c>
      <c r="AI52" s="284"/>
      <c r="AJ52" s="77" t="s">
        <v>8</v>
      </c>
    </row>
    <row r="53" spans="1:66" ht="19.05" customHeight="1" x14ac:dyDescent="0.2">
      <c r="A53" s="492" t="s">
        <v>132</v>
      </c>
      <c r="B53" s="493"/>
      <c r="C53" s="493"/>
      <c r="D53" s="493"/>
      <c r="E53" s="493"/>
      <c r="F53" s="493"/>
      <c r="G53" s="394">
        <v>9</v>
      </c>
      <c r="H53" s="395"/>
      <c r="I53" s="75" t="s">
        <v>43</v>
      </c>
      <c r="J53" s="350"/>
      <c r="K53" s="351"/>
      <c r="L53" s="76" t="s">
        <v>8</v>
      </c>
      <c r="M53" s="362"/>
      <c r="N53" s="351"/>
      <c r="O53" s="76" t="s">
        <v>8</v>
      </c>
      <c r="P53" s="283">
        <f t="shared" si="4"/>
        <v>0</v>
      </c>
      <c r="Q53" s="284"/>
      <c r="R53" s="77" t="s">
        <v>8</v>
      </c>
      <c r="S53" s="364"/>
      <c r="T53" s="365"/>
      <c r="U53" s="76" t="s">
        <v>8</v>
      </c>
      <c r="V53" s="351"/>
      <c r="W53" s="365"/>
      <c r="X53" s="76" t="s">
        <v>8</v>
      </c>
      <c r="Y53" s="283">
        <f t="shared" si="0"/>
        <v>0</v>
      </c>
      <c r="Z53" s="284"/>
      <c r="AA53" s="78" t="s">
        <v>8</v>
      </c>
      <c r="AB53" s="479">
        <f t="shared" si="1"/>
        <v>0</v>
      </c>
      <c r="AC53" s="284"/>
      <c r="AD53" s="76" t="s">
        <v>8</v>
      </c>
      <c r="AE53" s="283">
        <f t="shared" si="2"/>
        <v>0</v>
      </c>
      <c r="AF53" s="284"/>
      <c r="AG53" s="76" t="s">
        <v>8</v>
      </c>
      <c r="AH53" s="283">
        <f t="shared" si="3"/>
        <v>0</v>
      </c>
      <c r="AI53" s="284"/>
      <c r="AJ53" s="77" t="s">
        <v>8</v>
      </c>
    </row>
    <row r="54" spans="1:66" ht="19.05" customHeight="1" x14ac:dyDescent="0.2">
      <c r="A54" s="492" t="s">
        <v>98</v>
      </c>
      <c r="B54" s="493"/>
      <c r="C54" s="493"/>
      <c r="D54" s="493"/>
      <c r="E54" s="493"/>
      <c r="F54" s="493"/>
      <c r="G54" s="394">
        <v>7</v>
      </c>
      <c r="H54" s="395"/>
      <c r="I54" s="75" t="s">
        <v>43</v>
      </c>
      <c r="J54" s="350"/>
      <c r="K54" s="351"/>
      <c r="L54" s="76" t="s">
        <v>8</v>
      </c>
      <c r="M54" s="362"/>
      <c r="N54" s="351"/>
      <c r="O54" s="76" t="s">
        <v>8</v>
      </c>
      <c r="P54" s="283">
        <f>(J54+M54)*G54</f>
        <v>0</v>
      </c>
      <c r="Q54" s="284"/>
      <c r="R54" s="77" t="s">
        <v>8</v>
      </c>
      <c r="S54" s="364"/>
      <c r="T54" s="365"/>
      <c r="U54" s="76" t="s">
        <v>8</v>
      </c>
      <c r="V54" s="351"/>
      <c r="W54" s="365"/>
      <c r="X54" s="76" t="s">
        <v>8</v>
      </c>
      <c r="Y54" s="283">
        <f t="shared" si="0"/>
        <v>0</v>
      </c>
      <c r="Z54" s="284"/>
      <c r="AA54" s="78" t="s">
        <v>8</v>
      </c>
      <c r="AB54" s="479">
        <f t="shared" si="1"/>
        <v>0</v>
      </c>
      <c r="AC54" s="284"/>
      <c r="AD54" s="76" t="s">
        <v>8</v>
      </c>
      <c r="AE54" s="283">
        <f t="shared" si="2"/>
        <v>0</v>
      </c>
      <c r="AF54" s="284"/>
      <c r="AG54" s="76" t="s">
        <v>8</v>
      </c>
      <c r="AH54" s="283">
        <f t="shared" si="3"/>
        <v>0</v>
      </c>
      <c r="AI54" s="284"/>
      <c r="AJ54" s="77" t="s">
        <v>8</v>
      </c>
    </row>
    <row r="55" spans="1:66" ht="19.05" customHeight="1" x14ac:dyDescent="0.2">
      <c r="A55" s="492" t="s">
        <v>133</v>
      </c>
      <c r="B55" s="493"/>
      <c r="C55" s="493"/>
      <c r="D55" s="493"/>
      <c r="E55" s="493"/>
      <c r="F55" s="493"/>
      <c r="G55" s="394">
        <v>12</v>
      </c>
      <c r="H55" s="395"/>
      <c r="I55" s="75" t="s">
        <v>43</v>
      </c>
      <c r="J55" s="350">
        <v>50</v>
      </c>
      <c r="K55" s="351"/>
      <c r="L55" s="76" t="s">
        <v>8</v>
      </c>
      <c r="M55" s="362"/>
      <c r="N55" s="351"/>
      <c r="O55" s="76" t="s">
        <v>8</v>
      </c>
      <c r="P55" s="283">
        <f t="shared" si="4"/>
        <v>600</v>
      </c>
      <c r="Q55" s="284"/>
      <c r="R55" s="77" t="s">
        <v>8</v>
      </c>
      <c r="S55" s="364">
        <v>60</v>
      </c>
      <c r="T55" s="365"/>
      <c r="U55" s="76" t="s">
        <v>8</v>
      </c>
      <c r="V55" s="351"/>
      <c r="W55" s="365"/>
      <c r="X55" s="76" t="s">
        <v>8</v>
      </c>
      <c r="Y55" s="283">
        <f t="shared" si="0"/>
        <v>720</v>
      </c>
      <c r="Z55" s="284"/>
      <c r="AA55" s="78" t="s">
        <v>8</v>
      </c>
      <c r="AB55" s="479">
        <f t="shared" si="1"/>
        <v>10</v>
      </c>
      <c r="AC55" s="284"/>
      <c r="AD55" s="76" t="s">
        <v>8</v>
      </c>
      <c r="AE55" s="283">
        <f t="shared" si="2"/>
        <v>0</v>
      </c>
      <c r="AF55" s="284"/>
      <c r="AG55" s="76" t="s">
        <v>8</v>
      </c>
      <c r="AH55" s="283">
        <f t="shared" si="3"/>
        <v>120</v>
      </c>
      <c r="AI55" s="284"/>
      <c r="AJ55" s="77" t="s">
        <v>8</v>
      </c>
    </row>
    <row r="56" spans="1:66" ht="19.05" customHeight="1" x14ac:dyDescent="0.2">
      <c r="A56" s="492" t="s">
        <v>39</v>
      </c>
      <c r="B56" s="493"/>
      <c r="C56" s="493"/>
      <c r="D56" s="493"/>
      <c r="E56" s="493"/>
      <c r="F56" s="493"/>
      <c r="G56" s="394">
        <v>15</v>
      </c>
      <c r="H56" s="395"/>
      <c r="I56" s="75" t="s">
        <v>43</v>
      </c>
      <c r="J56" s="350"/>
      <c r="K56" s="351"/>
      <c r="L56" s="76" t="s">
        <v>8</v>
      </c>
      <c r="M56" s="362"/>
      <c r="N56" s="351"/>
      <c r="O56" s="76" t="s">
        <v>8</v>
      </c>
      <c r="P56" s="283">
        <f t="shared" si="4"/>
        <v>0</v>
      </c>
      <c r="Q56" s="284"/>
      <c r="R56" s="77" t="s">
        <v>8</v>
      </c>
      <c r="S56" s="364"/>
      <c r="T56" s="365"/>
      <c r="U56" s="76" t="s">
        <v>8</v>
      </c>
      <c r="V56" s="351"/>
      <c r="W56" s="365"/>
      <c r="X56" s="76" t="s">
        <v>8</v>
      </c>
      <c r="Y56" s="283">
        <f t="shared" si="0"/>
        <v>0</v>
      </c>
      <c r="Z56" s="284"/>
      <c r="AA56" s="78" t="s">
        <v>8</v>
      </c>
      <c r="AB56" s="479">
        <f t="shared" si="1"/>
        <v>0</v>
      </c>
      <c r="AC56" s="284"/>
      <c r="AD56" s="76" t="s">
        <v>8</v>
      </c>
      <c r="AE56" s="283">
        <f t="shared" si="2"/>
        <v>0</v>
      </c>
      <c r="AF56" s="284"/>
      <c r="AG56" s="76" t="s">
        <v>8</v>
      </c>
      <c r="AH56" s="283">
        <f t="shared" si="3"/>
        <v>0</v>
      </c>
      <c r="AI56" s="284"/>
      <c r="AJ56" s="77" t="s">
        <v>8</v>
      </c>
    </row>
    <row r="57" spans="1:66" ht="19.05" customHeight="1" x14ac:dyDescent="0.2">
      <c r="A57" s="492" t="s">
        <v>40</v>
      </c>
      <c r="B57" s="493"/>
      <c r="C57" s="493"/>
      <c r="D57" s="493"/>
      <c r="E57" s="493"/>
      <c r="F57" s="493"/>
      <c r="G57" s="394">
        <v>11</v>
      </c>
      <c r="H57" s="395"/>
      <c r="I57" s="75" t="s">
        <v>43</v>
      </c>
      <c r="J57" s="350"/>
      <c r="K57" s="351"/>
      <c r="L57" s="76" t="s">
        <v>8</v>
      </c>
      <c r="M57" s="362"/>
      <c r="N57" s="351"/>
      <c r="O57" s="76" t="s">
        <v>8</v>
      </c>
      <c r="P57" s="283">
        <f t="shared" si="4"/>
        <v>0</v>
      </c>
      <c r="Q57" s="284"/>
      <c r="R57" s="77" t="s">
        <v>8</v>
      </c>
      <c r="S57" s="364"/>
      <c r="T57" s="365"/>
      <c r="U57" s="76" t="s">
        <v>8</v>
      </c>
      <c r="V57" s="351"/>
      <c r="W57" s="365"/>
      <c r="X57" s="76" t="s">
        <v>8</v>
      </c>
      <c r="Y57" s="283">
        <f t="shared" si="0"/>
        <v>0</v>
      </c>
      <c r="Z57" s="284"/>
      <c r="AA57" s="78" t="s">
        <v>8</v>
      </c>
      <c r="AB57" s="479">
        <f t="shared" si="1"/>
        <v>0</v>
      </c>
      <c r="AC57" s="284"/>
      <c r="AD57" s="76" t="s">
        <v>8</v>
      </c>
      <c r="AE57" s="283">
        <f t="shared" si="2"/>
        <v>0</v>
      </c>
      <c r="AF57" s="284"/>
      <c r="AG57" s="76" t="s">
        <v>8</v>
      </c>
      <c r="AH57" s="283">
        <f t="shared" si="3"/>
        <v>0</v>
      </c>
      <c r="AI57" s="284"/>
      <c r="AJ57" s="77" t="s">
        <v>8</v>
      </c>
    </row>
    <row r="58" spans="1:66" ht="19.05" customHeight="1" x14ac:dyDescent="0.2">
      <c r="A58" s="492" t="s">
        <v>41</v>
      </c>
      <c r="B58" s="493"/>
      <c r="C58" s="493"/>
      <c r="D58" s="493"/>
      <c r="E58" s="493"/>
      <c r="F58" s="493"/>
      <c r="G58" s="394">
        <v>11</v>
      </c>
      <c r="H58" s="395"/>
      <c r="I58" s="75" t="s">
        <v>43</v>
      </c>
      <c r="J58" s="350"/>
      <c r="K58" s="351"/>
      <c r="L58" s="76" t="s">
        <v>8</v>
      </c>
      <c r="M58" s="362"/>
      <c r="N58" s="351"/>
      <c r="O58" s="76" t="s">
        <v>8</v>
      </c>
      <c r="P58" s="283">
        <f t="shared" si="4"/>
        <v>0</v>
      </c>
      <c r="Q58" s="284"/>
      <c r="R58" s="77" t="s">
        <v>8</v>
      </c>
      <c r="S58" s="364"/>
      <c r="T58" s="365"/>
      <c r="U58" s="76" t="s">
        <v>8</v>
      </c>
      <c r="V58" s="351"/>
      <c r="W58" s="365"/>
      <c r="X58" s="76" t="s">
        <v>8</v>
      </c>
      <c r="Y58" s="283">
        <f t="shared" si="0"/>
        <v>0</v>
      </c>
      <c r="Z58" s="284"/>
      <c r="AA58" s="78" t="s">
        <v>8</v>
      </c>
      <c r="AB58" s="479">
        <f t="shared" si="1"/>
        <v>0</v>
      </c>
      <c r="AC58" s="284"/>
      <c r="AD58" s="76" t="s">
        <v>8</v>
      </c>
      <c r="AE58" s="283">
        <f t="shared" si="2"/>
        <v>0</v>
      </c>
      <c r="AF58" s="284"/>
      <c r="AG58" s="76" t="s">
        <v>8</v>
      </c>
      <c r="AH58" s="283">
        <f t="shared" si="3"/>
        <v>0</v>
      </c>
      <c r="AI58" s="284"/>
      <c r="AJ58" s="77" t="s">
        <v>8</v>
      </c>
    </row>
    <row r="59" spans="1:66" ht="19.05" customHeight="1" x14ac:dyDescent="0.2">
      <c r="A59" s="492" t="s">
        <v>134</v>
      </c>
      <c r="B59" s="493"/>
      <c r="C59" s="493"/>
      <c r="D59" s="493"/>
      <c r="E59" s="493"/>
      <c r="F59" s="493"/>
      <c r="G59" s="394">
        <v>10</v>
      </c>
      <c r="H59" s="395"/>
      <c r="I59" s="75" t="s">
        <v>43</v>
      </c>
      <c r="J59" s="350"/>
      <c r="K59" s="351"/>
      <c r="L59" s="76" t="s">
        <v>8</v>
      </c>
      <c r="M59" s="362"/>
      <c r="N59" s="351"/>
      <c r="O59" s="76" t="s">
        <v>8</v>
      </c>
      <c r="P59" s="283">
        <f t="shared" si="4"/>
        <v>0</v>
      </c>
      <c r="Q59" s="284"/>
      <c r="R59" s="77" t="s">
        <v>8</v>
      </c>
      <c r="S59" s="364"/>
      <c r="T59" s="365"/>
      <c r="U59" s="76" t="s">
        <v>8</v>
      </c>
      <c r="V59" s="351"/>
      <c r="W59" s="365"/>
      <c r="X59" s="76" t="s">
        <v>8</v>
      </c>
      <c r="Y59" s="283">
        <f t="shared" si="0"/>
        <v>0</v>
      </c>
      <c r="Z59" s="284"/>
      <c r="AA59" s="78" t="s">
        <v>8</v>
      </c>
      <c r="AB59" s="479">
        <f t="shared" si="1"/>
        <v>0</v>
      </c>
      <c r="AC59" s="284"/>
      <c r="AD59" s="76" t="s">
        <v>8</v>
      </c>
      <c r="AE59" s="283">
        <f t="shared" si="2"/>
        <v>0</v>
      </c>
      <c r="AF59" s="284"/>
      <c r="AG59" s="76" t="s">
        <v>8</v>
      </c>
      <c r="AH59" s="283">
        <f t="shared" si="3"/>
        <v>0</v>
      </c>
      <c r="AI59" s="284"/>
      <c r="AJ59" s="77" t="s">
        <v>8</v>
      </c>
    </row>
    <row r="60" spans="1:66" ht="19.05" customHeight="1" x14ac:dyDescent="0.2">
      <c r="A60" s="348" t="s">
        <v>157</v>
      </c>
      <c r="B60" s="349"/>
      <c r="C60" s="349"/>
      <c r="D60" s="349"/>
      <c r="E60" s="349"/>
      <c r="F60" s="349"/>
      <c r="G60" s="281">
        <v>6</v>
      </c>
      <c r="H60" s="282"/>
      <c r="I60" s="75" t="s">
        <v>43</v>
      </c>
      <c r="J60" s="350">
        <v>10</v>
      </c>
      <c r="K60" s="351"/>
      <c r="L60" s="76" t="s">
        <v>8</v>
      </c>
      <c r="M60" s="362"/>
      <c r="N60" s="351"/>
      <c r="O60" s="76" t="s">
        <v>8</v>
      </c>
      <c r="P60" s="283">
        <f t="shared" si="4"/>
        <v>60</v>
      </c>
      <c r="Q60" s="284"/>
      <c r="R60" s="77" t="s">
        <v>8</v>
      </c>
      <c r="S60" s="364">
        <v>10</v>
      </c>
      <c r="T60" s="365"/>
      <c r="U60" s="76" t="s">
        <v>8</v>
      </c>
      <c r="V60" s="351"/>
      <c r="W60" s="365"/>
      <c r="X60" s="76" t="s">
        <v>8</v>
      </c>
      <c r="Y60" s="283">
        <f t="shared" si="0"/>
        <v>60</v>
      </c>
      <c r="Z60" s="284"/>
      <c r="AA60" s="78" t="s">
        <v>8</v>
      </c>
      <c r="AB60" s="479">
        <f t="shared" si="1"/>
        <v>0</v>
      </c>
      <c r="AC60" s="284"/>
      <c r="AD60" s="76" t="s">
        <v>8</v>
      </c>
      <c r="AE60" s="283">
        <f t="shared" si="2"/>
        <v>0</v>
      </c>
      <c r="AF60" s="284"/>
      <c r="AG60" s="76" t="s">
        <v>8</v>
      </c>
      <c r="AH60" s="283">
        <f t="shared" si="3"/>
        <v>0</v>
      </c>
      <c r="AI60" s="284"/>
      <c r="AJ60" s="77" t="s">
        <v>8</v>
      </c>
    </row>
    <row r="61" spans="1:66" ht="19.05" customHeight="1" x14ac:dyDescent="0.2">
      <c r="A61" s="488" t="s">
        <v>84</v>
      </c>
      <c r="B61" s="489"/>
      <c r="C61" s="489"/>
      <c r="D61" s="489"/>
      <c r="E61" s="489"/>
      <c r="F61" s="489"/>
      <c r="G61" s="490"/>
      <c r="H61" s="491"/>
      <c r="I61" s="75" t="s">
        <v>43</v>
      </c>
      <c r="J61" s="350"/>
      <c r="K61" s="351"/>
      <c r="L61" s="76" t="s">
        <v>8</v>
      </c>
      <c r="M61" s="362"/>
      <c r="N61" s="351"/>
      <c r="O61" s="76" t="s">
        <v>8</v>
      </c>
      <c r="P61" s="283">
        <f t="shared" si="4"/>
        <v>0</v>
      </c>
      <c r="Q61" s="284"/>
      <c r="R61" s="77" t="s">
        <v>8</v>
      </c>
      <c r="S61" s="364"/>
      <c r="T61" s="365"/>
      <c r="U61" s="76" t="s">
        <v>8</v>
      </c>
      <c r="V61" s="351"/>
      <c r="W61" s="365"/>
      <c r="X61" s="76" t="s">
        <v>8</v>
      </c>
      <c r="Y61" s="283">
        <f t="shared" si="0"/>
        <v>0</v>
      </c>
      <c r="Z61" s="284"/>
      <c r="AA61" s="78" t="s">
        <v>8</v>
      </c>
      <c r="AB61" s="479">
        <f t="shared" si="1"/>
        <v>0</v>
      </c>
      <c r="AC61" s="284"/>
      <c r="AD61" s="76" t="s">
        <v>8</v>
      </c>
      <c r="AE61" s="283">
        <f t="shared" si="2"/>
        <v>0</v>
      </c>
      <c r="AF61" s="284"/>
      <c r="AG61" s="76" t="s">
        <v>8</v>
      </c>
      <c r="AH61" s="283">
        <f t="shared" si="3"/>
        <v>0</v>
      </c>
      <c r="AI61" s="284"/>
      <c r="AJ61" s="77" t="s">
        <v>8</v>
      </c>
    </row>
    <row r="62" spans="1:66" ht="19.05" customHeight="1" x14ac:dyDescent="0.2">
      <c r="A62" s="488" t="s">
        <v>84</v>
      </c>
      <c r="B62" s="489"/>
      <c r="C62" s="489"/>
      <c r="D62" s="489"/>
      <c r="E62" s="489"/>
      <c r="F62" s="489"/>
      <c r="G62" s="490"/>
      <c r="H62" s="491"/>
      <c r="I62" s="75" t="s">
        <v>43</v>
      </c>
      <c r="J62" s="350"/>
      <c r="K62" s="351"/>
      <c r="L62" s="76" t="s">
        <v>8</v>
      </c>
      <c r="M62" s="362"/>
      <c r="N62" s="351"/>
      <c r="O62" s="76" t="s">
        <v>8</v>
      </c>
      <c r="P62" s="283">
        <f t="shared" si="4"/>
        <v>0</v>
      </c>
      <c r="Q62" s="284"/>
      <c r="R62" s="77" t="s">
        <v>8</v>
      </c>
      <c r="S62" s="364"/>
      <c r="T62" s="365"/>
      <c r="U62" s="76" t="s">
        <v>8</v>
      </c>
      <c r="V62" s="351"/>
      <c r="W62" s="365"/>
      <c r="X62" s="76" t="s">
        <v>8</v>
      </c>
      <c r="Y62" s="283">
        <f>(S62+V62)*G62</f>
        <v>0</v>
      </c>
      <c r="Z62" s="284"/>
      <c r="AA62" s="78" t="s">
        <v>8</v>
      </c>
      <c r="AB62" s="479">
        <f t="shared" si="1"/>
        <v>0</v>
      </c>
      <c r="AC62" s="284"/>
      <c r="AD62" s="76" t="s">
        <v>8</v>
      </c>
      <c r="AE62" s="283">
        <f t="shared" si="2"/>
        <v>0</v>
      </c>
      <c r="AF62" s="284"/>
      <c r="AG62" s="76" t="s">
        <v>8</v>
      </c>
      <c r="AH62" s="283">
        <f t="shared" si="3"/>
        <v>0</v>
      </c>
      <c r="AI62" s="284"/>
      <c r="AJ62" s="77" t="s">
        <v>8</v>
      </c>
    </row>
    <row r="63" spans="1:66" ht="19.05" customHeight="1" x14ac:dyDescent="0.2">
      <c r="A63" s="480" t="s">
        <v>7</v>
      </c>
      <c r="B63" s="481"/>
      <c r="C63" s="481"/>
      <c r="D63" s="481"/>
      <c r="E63" s="481"/>
      <c r="F63" s="481"/>
      <c r="G63" s="481"/>
      <c r="H63" s="481"/>
      <c r="I63" s="482"/>
      <c r="J63" s="479">
        <f>SUM(J51:K62)</f>
        <v>160</v>
      </c>
      <c r="K63" s="284"/>
      <c r="L63" s="76" t="s">
        <v>8</v>
      </c>
      <c r="M63" s="283">
        <f>SUM(M51:N62)</f>
        <v>10</v>
      </c>
      <c r="N63" s="284"/>
      <c r="O63" s="76" t="s">
        <v>8</v>
      </c>
      <c r="P63" s="283">
        <f>SUM(P51:Q62)</f>
        <v>2530</v>
      </c>
      <c r="Q63" s="284"/>
      <c r="R63" s="77" t="s">
        <v>8</v>
      </c>
      <c r="S63" s="487">
        <f>SUM(S51:T62)</f>
        <v>220</v>
      </c>
      <c r="T63" s="284"/>
      <c r="U63" s="76" t="s">
        <v>8</v>
      </c>
      <c r="V63" s="283">
        <f>SUM(V51:W62)</f>
        <v>0</v>
      </c>
      <c r="W63" s="284"/>
      <c r="X63" s="76" t="s">
        <v>8</v>
      </c>
      <c r="Y63" s="283">
        <f>SUM(Y51:Z62)</f>
        <v>3330</v>
      </c>
      <c r="Z63" s="284"/>
      <c r="AA63" s="78" t="s">
        <v>8</v>
      </c>
      <c r="AB63" s="479">
        <f>SUM(AB51:AC62)</f>
        <v>60</v>
      </c>
      <c r="AC63" s="284"/>
      <c r="AD63" s="76" t="s">
        <v>8</v>
      </c>
      <c r="AE63" s="283">
        <f>SUM(AE51:AF62)</f>
        <v>-10</v>
      </c>
      <c r="AF63" s="284"/>
      <c r="AG63" s="76" t="s">
        <v>8</v>
      </c>
      <c r="AH63" s="283">
        <f>SUM(AH51:AI62)</f>
        <v>800</v>
      </c>
      <c r="AI63" s="284"/>
      <c r="AJ63" s="77" t="s">
        <v>8</v>
      </c>
    </row>
    <row r="64" spans="1:66" ht="19.05" customHeight="1" thickBot="1" x14ac:dyDescent="0.25">
      <c r="A64" s="483"/>
      <c r="B64" s="445"/>
      <c r="C64" s="445"/>
      <c r="D64" s="445"/>
      <c r="E64" s="445"/>
      <c r="F64" s="445"/>
      <c r="G64" s="445"/>
      <c r="H64" s="445"/>
      <c r="I64" s="460"/>
      <c r="J64" s="462">
        <f>J63/100</f>
        <v>1.6</v>
      </c>
      <c r="K64" s="463"/>
      <c r="L64" s="79" t="s">
        <v>46</v>
      </c>
      <c r="M64" s="463">
        <f>M63/100</f>
        <v>0.1</v>
      </c>
      <c r="N64" s="463"/>
      <c r="O64" s="79" t="s">
        <v>46</v>
      </c>
      <c r="P64" s="463">
        <f>P63/100</f>
        <v>25.3</v>
      </c>
      <c r="Q64" s="463"/>
      <c r="R64" s="80" t="s">
        <v>46</v>
      </c>
      <c r="S64" s="462">
        <f>S63/100</f>
        <v>2.2000000000000002</v>
      </c>
      <c r="T64" s="463"/>
      <c r="U64" s="79" t="s">
        <v>46</v>
      </c>
      <c r="V64" s="463">
        <f>V63/100</f>
        <v>0</v>
      </c>
      <c r="W64" s="463"/>
      <c r="X64" s="79" t="s">
        <v>46</v>
      </c>
      <c r="Y64" s="463">
        <f>Y63/100</f>
        <v>33.299999999999997</v>
      </c>
      <c r="Z64" s="463"/>
      <c r="AA64" s="80" t="s">
        <v>46</v>
      </c>
      <c r="AB64" s="462">
        <f>AB63/100</f>
        <v>0.6</v>
      </c>
      <c r="AC64" s="463"/>
      <c r="AD64" s="79" t="s">
        <v>46</v>
      </c>
      <c r="AE64" s="463">
        <f>AE63/100</f>
        <v>-0.1</v>
      </c>
      <c r="AF64" s="463"/>
      <c r="AG64" s="79" t="s">
        <v>46</v>
      </c>
      <c r="AH64" s="463">
        <f>AH63/100</f>
        <v>8</v>
      </c>
      <c r="AI64" s="463"/>
      <c r="AJ64" s="80" t="s">
        <v>46</v>
      </c>
      <c r="AU64" s="464"/>
      <c r="AV64" s="464"/>
      <c r="AW64" s="464"/>
      <c r="AX64" s="65"/>
      <c r="BG64" s="464"/>
      <c r="BH64" s="464"/>
      <c r="BI64" s="464"/>
      <c r="BJ64" s="65"/>
      <c r="BK64" s="464"/>
      <c r="BL64" s="464"/>
      <c r="BM64" s="464"/>
      <c r="BN64" s="65"/>
    </row>
    <row r="65" spans="1:66" ht="19.05" customHeight="1" thickBot="1" x14ac:dyDescent="0.25">
      <c r="A65" s="484"/>
      <c r="B65" s="485"/>
      <c r="C65" s="485"/>
      <c r="D65" s="485"/>
      <c r="E65" s="485"/>
      <c r="F65" s="485"/>
      <c r="G65" s="485"/>
      <c r="H65" s="485"/>
      <c r="I65" s="486"/>
      <c r="J65" s="465">
        <f>J64+M64</f>
        <v>1.7000000000000002</v>
      </c>
      <c r="K65" s="465"/>
      <c r="L65" s="465"/>
      <c r="M65" s="465"/>
      <c r="N65" s="465"/>
      <c r="O65" s="79" t="s">
        <v>46</v>
      </c>
      <c r="P65" s="74"/>
      <c r="Q65" s="74"/>
      <c r="R65" s="74"/>
      <c r="S65" s="466">
        <f>S64+V64</f>
        <v>2.2000000000000002</v>
      </c>
      <c r="T65" s="465"/>
      <c r="U65" s="465"/>
      <c r="V65" s="465"/>
      <c r="W65" s="465"/>
      <c r="X65" s="81" t="s">
        <v>46</v>
      </c>
      <c r="Y65" s="74"/>
      <c r="Z65" s="74"/>
      <c r="AA65" s="74"/>
      <c r="AB65" s="466">
        <f>AB64+AE64</f>
        <v>0.5</v>
      </c>
      <c r="AC65" s="465"/>
      <c r="AD65" s="465"/>
      <c r="AE65" s="465"/>
      <c r="AF65" s="465"/>
      <c r="AG65" s="81" t="s">
        <v>46</v>
      </c>
      <c r="AH65" s="82"/>
      <c r="AI65" s="82"/>
      <c r="AJ65" s="82"/>
      <c r="AU65" s="83"/>
      <c r="AV65" s="83"/>
      <c r="AW65" s="83"/>
      <c r="AX65" s="65"/>
      <c r="BG65" s="83"/>
      <c r="BH65" s="83"/>
      <c r="BI65" s="83"/>
      <c r="BJ65" s="65"/>
      <c r="BK65" s="83"/>
      <c r="BL65" s="83"/>
      <c r="BM65" s="83"/>
      <c r="BN65" s="65"/>
    </row>
    <row r="66" spans="1:66" ht="19.05" customHeight="1" x14ac:dyDescent="0.2">
      <c r="A66" s="51" t="s">
        <v>111</v>
      </c>
      <c r="N66" s="83"/>
      <c r="O66" s="83"/>
      <c r="P66" s="83"/>
      <c r="Q66" s="65"/>
      <c r="Z66" s="83"/>
      <c r="AA66" s="83"/>
      <c r="AB66" s="83"/>
      <c r="AC66" s="65"/>
      <c r="AD66" s="83"/>
      <c r="AE66" s="83"/>
      <c r="AF66" s="83"/>
      <c r="AG66" s="65"/>
    </row>
    <row r="67" spans="1:66" ht="19.05" customHeight="1" x14ac:dyDescent="0.2">
      <c r="A67" s="51" t="s">
        <v>109</v>
      </c>
      <c r="N67" s="83"/>
      <c r="O67" s="83"/>
      <c r="P67" s="83"/>
      <c r="Q67" s="65"/>
      <c r="Z67" s="83"/>
      <c r="AA67" s="83"/>
      <c r="AB67" s="83"/>
      <c r="AC67" s="65"/>
      <c r="AD67" s="83"/>
      <c r="AE67" s="83"/>
      <c r="AF67" s="83"/>
      <c r="AG67" s="65"/>
    </row>
    <row r="68" spans="1:66" ht="19.05" customHeight="1" x14ac:dyDescent="0.2">
      <c r="N68" s="83"/>
      <c r="O68" s="83"/>
      <c r="P68" s="83"/>
      <c r="Q68" s="65"/>
      <c r="Z68" s="83"/>
      <c r="AA68" s="83"/>
      <c r="AB68" s="83"/>
      <c r="AC68" s="65"/>
      <c r="AD68" s="83"/>
      <c r="AE68" s="83"/>
      <c r="AF68" s="83"/>
      <c r="AG68" s="65"/>
    </row>
    <row r="69" spans="1:66" ht="19.05" customHeight="1" thickBot="1" x14ac:dyDescent="0.25">
      <c r="A69" s="52" t="s">
        <v>11</v>
      </c>
      <c r="B69" s="52"/>
      <c r="C69" s="52"/>
      <c r="D69" s="52"/>
      <c r="E69" s="52"/>
      <c r="F69" s="52"/>
      <c r="G69" s="63"/>
      <c r="H69" s="52"/>
      <c r="I69" s="52"/>
      <c r="J69" s="52"/>
      <c r="K69" s="52"/>
      <c r="L69" s="52"/>
      <c r="M69" s="52"/>
      <c r="N69" s="52"/>
      <c r="O69" s="52"/>
      <c r="P69" s="52"/>
      <c r="Q69" s="52"/>
      <c r="R69" s="52"/>
      <c r="S69" s="52"/>
      <c r="T69" s="52"/>
      <c r="U69" s="52"/>
      <c r="V69" s="52"/>
      <c r="W69" s="52"/>
      <c r="X69" s="52"/>
      <c r="Y69" s="52"/>
      <c r="Z69" s="52"/>
      <c r="AA69" s="52"/>
    </row>
    <row r="70" spans="1:66" ht="19.05" customHeight="1" x14ac:dyDescent="0.2">
      <c r="A70" s="432" t="s">
        <v>29</v>
      </c>
      <c r="B70" s="433"/>
      <c r="C70" s="433"/>
      <c r="D70" s="433"/>
      <c r="E70" s="433"/>
      <c r="F70" s="433"/>
      <c r="G70" s="433"/>
      <c r="H70" s="433"/>
      <c r="I70" s="433"/>
      <c r="J70" s="433"/>
      <c r="K70" s="434"/>
      <c r="L70" s="470" t="s">
        <v>202</v>
      </c>
      <c r="M70" s="471"/>
      <c r="N70" s="471"/>
      <c r="O70" s="471"/>
      <c r="P70" s="471"/>
      <c r="Q70" s="471"/>
      <c r="R70" s="472"/>
      <c r="S70" s="470" t="s">
        <v>203</v>
      </c>
      <c r="T70" s="471"/>
      <c r="U70" s="471"/>
      <c r="V70" s="471"/>
      <c r="W70" s="471"/>
      <c r="X70" s="471"/>
      <c r="Y70" s="473"/>
      <c r="Z70" s="52"/>
      <c r="AA70" s="52"/>
    </row>
    <row r="71" spans="1:66" ht="19.05" customHeight="1" thickBot="1" x14ac:dyDescent="0.25">
      <c r="A71" s="467"/>
      <c r="B71" s="468"/>
      <c r="C71" s="468"/>
      <c r="D71" s="468"/>
      <c r="E71" s="468"/>
      <c r="F71" s="468"/>
      <c r="G71" s="468"/>
      <c r="H71" s="468"/>
      <c r="I71" s="468"/>
      <c r="J71" s="468"/>
      <c r="K71" s="469"/>
      <c r="L71" s="474">
        <v>7000</v>
      </c>
      <c r="M71" s="475"/>
      <c r="N71" s="475"/>
      <c r="O71" s="475"/>
      <c r="P71" s="475"/>
      <c r="Q71" s="476" t="s">
        <v>26</v>
      </c>
      <c r="R71" s="477"/>
      <c r="S71" s="474">
        <v>7500</v>
      </c>
      <c r="T71" s="475"/>
      <c r="U71" s="475"/>
      <c r="V71" s="475"/>
      <c r="W71" s="475"/>
      <c r="X71" s="476" t="s">
        <v>26</v>
      </c>
      <c r="Y71" s="478"/>
      <c r="Z71" s="84"/>
      <c r="AA71" s="84"/>
    </row>
    <row r="72" spans="1:66" ht="19.05" customHeight="1" x14ac:dyDescent="0.15">
      <c r="A72" s="85"/>
      <c r="D72" s="74"/>
      <c r="E72" s="74"/>
      <c r="F72" s="74"/>
      <c r="G72" s="74"/>
      <c r="H72" s="74"/>
      <c r="I72" s="74"/>
      <c r="T72" s="19"/>
      <c r="U72" s="19"/>
      <c r="V72" s="86"/>
      <c r="W72" s="19"/>
      <c r="X72" s="19"/>
      <c r="Y72" s="86"/>
      <c r="Z72" s="19"/>
      <c r="AA72" s="19"/>
    </row>
    <row r="73" spans="1:66" ht="19.05" customHeight="1" thickBot="1" x14ac:dyDescent="0.25">
      <c r="A73" s="52" t="s">
        <v>90</v>
      </c>
      <c r="B73" s="52"/>
      <c r="C73" s="52"/>
      <c r="D73" s="52"/>
      <c r="E73" s="52"/>
      <c r="F73" s="52"/>
      <c r="G73" s="63"/>
      <c r="H73" s="52"/>
      <c r="I73" s="52"/>
      <c r="J73" s="52"/>
      <c r="K73" s="52"/>
      <c r="L73" s="52"/>
      <c r="M73" s="52"/>
      <c r="N73" s="52"/>
      <c r="O73" s="52"/>
      <c r="P73" s="52"/>
      <c r="Q73" s="52"/>
      <c r="R73" s="52"/>
      <c r="S73" s="52"/>
      <c r="T73" s="52"/>
      <c r="U73" s="52"/>
      <c r="V73" s="52"/>
      <c r="W73" s="52"/>
      <c r="X73" s="52"/>
      <c r="Y73" s="52"/>
      <c r="Z73" s="52"/>
      <c r="AA73" s="52"/>
    </row>
    <row r="74" spans="1:66" ht="19.05" customHeight="1" x14ac:dyDescent="0.2">
      <c r="A74" s="432"/>
      <c r="B74" s="433"/>
      <c r="C74" s="434"/>
      <c r="D74" s="441" t="s">
        <v>14</v>
      </c>
      <c r="E74" s="442"/>
      <c r="F74" s="442"/>
      <c r="G74" s="443"/>
      <c r="H74" s="450" t="s">
        <v>17</v>
      </c>
      <c r="I74" s="451"/>
      <c r="J74" s="451"/>
      <c r="K74" s="452"/>
      <c r="L74" s="450" t="s">
        <v>16</v>
      </c>
      <c r="M74" s="451"/>
      <c r="N74" s="451"/>
      <c r="O74" s="452"/>
      <c r="P74" s="441" t="s">
        <v>79</v>
      </c>
      <c r="Q74" s="442"/>
      <c r="R74" s="442"/>
      <c r="S74" s="443"/>
      <c r="T74" s="441" t="s">
        <v>15</v>
      </c>
      <c r="U74" s="442"/>
      <c r="V74" s="442"/>
      <c r="W74" s="443"/>
      <c r="X74" s="450" t="s">
        <v>83</v>
      </c>
      <c r="Y74" s="442"/>
      <c r="Z74" s="442"/>
      <c r="AA74" s="459"/>
      <c r="AE74" s="87"/>
      <c r="AF74" s="87"/>
      <c r="AG74" s="87"/>
      <c r="AH74" s="87"/>
      <c r="AI74" s="87"/>
      <c r="AJ74" s="87"/>
    </row>
    <row r="75" spans="1:66" ht="19.05" customHeight="1" x14ac:dyDescent="0.2">
      <c r="A75" s="435"/>
      <c r="B75" s="436"/>
      <c r="C75" s="437"/>
      <c r="D75" s="444"/>
      <c r="E75" s="445"/>
      <c r="F75" s="445"/>
      <c r="G75" s="446"/>
      <c r="H75" s="453"/>
      <c r="I75" s="454"/>
      <c r="J75" s="454"/>
      <c r="K75" s="455"/>
      <c r="L75" s="453"/>
      <c r="M75" s="454"/>
      <c r="N75" s="454"/>
      <c r="O75" s="455"/>
      <c r="P75" s="444" t="s">
        <v>78</v>
      </c>
      <c r="Q75" s="445"/>
      <c r="R75" s="445"/>
      <c r="S75" s="446"/>
      <c r="T75" s="444" t="s">
        <v>78</v>
      </c>
      <c r="U75" s="445"/>
      <c r="V75" s="445"/>
      <c r="W75" s="446"/>
      <c r="X75" s="444"/>
      <c r="Y75" s="445"/>
      <c r="Z75" s="445"/>
      <c r="AA75" s="460"/>
      <c r="AE75" s="87"/>
      <c r="AF75" s="87"/>
      <c r="AG75" s="87"/>
      <c r="AH75" s="87"/>
      <c r="AI75" s="87"/>
      <c r="AJ75" s="87"/>
    </row>
    <row r="76" spans="1:66" ht="19.05" customHeight="1" x14ac:dyDescent="0.2">
      <c r="A76" s="438"/>
      <c r="B76" s="439"/>
      <c r="C76" s="440"/>
      <c r="D76" s="447"/>
      <c r="E76" s="448"/>
      <c r="F76" s="448"/>
      <c r="G76" s="449"/>
      <c r="H76" s="456"/>
      <c r="I76" s="457"/>
      <c r="J76" s="457"/>
      <c r="K76" s="458"/>
      <c r="L76" s="456"/>
      <c r="M76" s="457"/>
      <c r="N76" s="457"/>
      <c r="O76" s="458"/>
      <c r="P76" s="425" t="s">
        <v>80</v>
      </c>
      <c r="Q76" s="426"/>
      <c r="R76" s="426"/>
      <c r="S76" s="427"/>
      <c r="T76" s="428" t="s">
        <v>88</v>
      </c>
      <c r="U76" s="429"/>
      <c r="V76" s="429"/>
      <c r="W76" s="430"/>
      <c r="X76" s="447"/>
      <c r="Y76" s="448"/>
      <c r="Z76" s="448"/>
      <c r="AA76" s="461"/>
      <c r="AE76" s="87"/>
      <c r="AF76" s="87"/>
      <c r="AG76" s="87"/>
      <c r="AH76" s="87"/>
      <c r="AI76" s="87"/>
      <c r="AJ76" s="87"/>
    </row>
    <row r="77" spans="1:66" ht="19.05" customHeight="1" x14ac:dyDescent="0.2">
      <c r="A77" s="423" t="s">
        <v>115</v>
      </c>
      <c r="B77" s="424"/>
      <c r="C77" s="424"/>
      <c r="D77" s="431" t="str">
        <f>W14</f>
        <v>簡易課税</v>
      </c>
      <c r="E77" s="431"/>
      <c r="F77" s="431"/>
      <c r="G77" s="431"/>
      <c r="H77" s="283">
        <f>ROUNDDOWN(L77*1.1,0)</f>
        <v>9900000</v>
      </c>
      <c r="I77" s="283"/>
      <c r="J77" s="283"/>
      <c r="K77" s="283"/>
      <c r="L77" s="362">
        <v>9000000</v>
      </c>
      <c r="M77" s="362"/>
      <c r="N77" s="362"/>
      <c r="O77" s="362"/>
      <c r="P77" s="283">
        <f>IF(D77="本則課税",ROUNDDOWN(L77*2/9,-3),ROUNDDOWN(H77*2/9,-3))</f>
        <v>2200000</v>
      </c>
      <c r="Q77" s="283"/>
      <c r="R77" s="283"/>
      <c r="S77" s="283"/>
      <c r="T77" s="362">
        <f>IF(D77="本則課税",ROUNDDOWN(L77*1/9,-3),ROUNDDOWN(H77*1/9,-3))</f>
        <v>1100000</v>
      </c>
      <c r="U77" s="362"/>
      <c r="V77" s="362"/>
      <c r="W77" s="362"/>
      <c r="X77" s="283">
        <f>H77-(P77+T77)</f>
        <v>6600000</v>
      </c>
      <c r="Y77" s="283"/>
      <c r="Z77" s="283"/>
      <c r="AA77" s="416"/>
      <c r="AB77" s="86"/>
      <c r="AC77" s="19"/>
      <c r="AD77" s="19"/>
      <c r="AE77" s="88"/>
      <c r="AF77" s="23"/>
      <c r="AG77" s="23"/>
      <c r="AH77" s="86"/>
      <c r="AI77" s="19"/>
      <c r="AJ77" s="19"/>
    </row>
    <row r="78" spans="1:66" ht="19.05" customHeight="1" x14ac:dyDescent="0.2">
      <c r="A78" s="423" t="s">
        <v>116</v>
      </c>
      <c r="B78" s="424"/>
      <c r="C78" s="424"/>
      <c r="D78" s="431"/>
      <c r="E78" s="431"/>
      <c r="F78" s="431"/>
      <c r="G78" s="431"/>
      <c r="H78" s="283">
        <f>ROUNDDOWN(L78*1.1,0)</f>
        <v>0</v>
      </c>
      <c r="I78" s="283"/>
      <c r="J78" s="283"/>
      <c r="K78" s="283"/>
      <c r="L78" s="362"/>
      <c r="M78" s="362"/>
      <c r="N78" s="362"/>
      <c r="O78" s="362"/>
      <c r="P78" s="283">
        <f>IF(D77="本則課税",ROUNDDOWN(L78*2/9,-3),ROUNDDOWN(H78*2/9,-3))</f>
        <v>0</v>
      </c>
      <c r="Q78" s="283"/>
      <c r="R78" s="283"/>
      <c r="S78" s="283"/>
      <c r="T78" s="362">
        <f>IF(D77="本則課税",ROUNDDOWN(L78*1/9,-3),ROUNDDOWN(H78*1/9,-3))</f>
        <v>0</v>
      </c>
      <c r="U78" s="362"/>
      <c r="V78" s="362"/>
      <c r="W78" s="362"/>
      <c r="X78" s="283">
        <f>H78-(P78+T78)</f>
        <v>0</v>
      </c>
      <c r="Y78" s="283"/>
      <c r="Z78" s="283"/>
      <c r="AA78" s="416"/>
      <c r="AB78" s="86"/>
      <c r="AC78" s="19"/>
      <c r="AD78" s="19"/>
      <c r="AE78" s="88"/>
      <c r="AF78" s="23"/>
      <c r="AG78" s="23"/>
      <c r="AH78" s="86"/>
      <c r="AI78" s="19"/>
      <c r="AJ78" s="19"/>
    </row>
    <row r="79" spans="1:66" ht="19.05" customHeight="1" x14ac:dyDescent="0.2">
      <c r="A79" s="423" t="s">
        <v>117</v>
      </c>
      <c r="B79" s="424"/>
      <c r="C79" s="424"/>
      <c r="D79" s="431"/>
      <c r="E79" s="431"/>
      <c r="F79" s="431"/>
      <c r="G79" s="431"/>
      <c r="H79" s="283">
        <f>ROUNDDOWN(L79*1.1,0)</f>
        <v>0</v>
      </c>
      <c r="I79" s="283"/>
      <c r="J79" s="283"/>
      <c r="K79" s="283"/>
      <c r="L79" s="362"/>
      <c r="M79" s="362"/>
      <c r="N79" s="362"/>
      <c r="O79" s="362"/>
      <c r="P79" s="283">
        <f>IF(D77="本則課税",ROUNDDOWN(L79*2/9,-3),ROUNDDOWN(H79*2/9,-3))</f>
        <v>0</v>
      </c>
      <c r="Q79" s="283"/>
      <c r="R79" s="283"/>
      <c r="S79" s="283"/>
      <c r="T79" s="362">
        <f>IF(D77="本則課税",ROUNDDOWN(L79*1/9,-3),ROUNDDOWN(H79*1/9,-3))</f>
        <v>0</v>
      </c>
      <c r="U79" s="362"/>
      <c r="V79" s="362"/>
      <c r="W79" s="362"/>
      <c r="X79" s="283">
        <f>H79-(P79+T79)</f>
        <v>0</v>
      </c>
      <c r="Y79" s="283"/>
      <c r="Z79" s="283"/>
      <c r="AA79" s="416"/>
      <c r="AB79" s="86"/>
      <c r="AC79" s="19"/>
      <c r="AD79" s="19"/>
      <c r="AE79" s="88"/>
      <c r="AF79" s="23"/>
      <c r="AG79" s="23"/>
      <c r="AH79" s="86"/>
      <c r="AI79" s="19"/>
      <c r="AJ79" s="19"/>
    </row>
    <row r="80" spans="1:66" ht="19.05" customHeight="1" thickBot="1" x14ac:dyDescent="0.25">
      <c r="A80" s="417" t="s">
        <v>25</v>
      </c>
      <c r="B80" s="418"/>
      <c r="C80" s="418"/>
      <c r="D80" s="418"/>
      <c r="E80" s="418"/>
      <c r="F80" s="418"/>
      <c r="G80" s="418"/>
      <c r="H80" s="419">
        <f>SUM(H77:K79)</f>
        <v>9900000</v>
      </c>
      <c r="I80" s="419"/>
      <c r="J80" s="419"/>
      <c r="K80" s="419"/>
      <c r="L80" s="419">
        <f>SUM(L77:O79)</f>
        <v>9000000</v>
      </c>
      <c r="M80" s="420"/>
      <c r="N80" s="420"/>
      <c r="O80" s="421"/>
      <c r="P80" s="419">
        <f t="shared" ref="P80" si="5">SUM(P77:S79)</f>
        <v>2200000</v>
      </c>
      <c r="Q80" s="419"/>
      <c r="R80" s="419"/>
      <c r="S80" s="419"/>
      <c r="T80" s="419">
        <f t="shared" ref="T80:X80" si="6">SUM(T77:W79)</f>
        <v>1100000</v>
      </c>
      <c r="U80" s="419"/>
      <c r="V80" s="419"/>
      <c r="W80" s="419"/>
      <c r="X80" s="419">
        <f t="shared" si="6"/>
        <v>6600000</v>
      </c>
      <c r="Y80" s="419"/>
      <c r="Z80" s="419"/>
      <c r="AA80" s="422"/>
      <c r="AB80" s="86"/>
      <c r="AC80" s="74"/>
      <c r="AD80" s="74"/>
      <c r="AE80" s="74"/>
      <c r="AF80" s="74"/>
      <c r="AG80" s="74"/>
      <c r="AH80" s="86"/>
      <c r="AI80" s="74"/>
      <c r="AJ80" s="74"/>
    </row>
    <row r="81" spans="1:36" ht="19.05" customHeight="1" x14ac:dyDescent="0.2">
      <c r="A81" s="51" t="s">
        <v>110</v>
      </c>
      <c r="N81" s="83"/>
      <c r="O81" s="83"/>
      <c r="P81" s="83"/>
      <c r="Q81" s="65"/>
      <c r="Z81" s="83"/>
      <c r="AA81" s="83"/>
      <c r="AB81" s="83"/>
      <c r="AC81" s="65"/>
      <c r="AD81" s="83"/>
      <c r="AE81" s="83"/>
      <c r="AF81" s="83"/>
      <c r="AG81" s="65"/>
    </row>
    <row r="82" spans="1:36" ht="19.05" customHeight="1" x14ac:dyDescent="0.15">
      <c r="A82" s="85"/>
      <c r="D82" s="74"/>
      <c r="E82" s="74"/>
      <c r="F82" s="74"/>
      <c r="G82" s="74"/>
      <c r="H82" s="74"/>
      <c r="I82" s="74"/>
      <c r="T82" s="19"/>
      <c r="U82" s="19"/>
      <c r="V82" s="86"/>
      <c r="W82" s="19"/>
      <c r="X82" s="19"/>
      <c r="Y82" s="86"/>
      <c r="Z82" s="19"/>
      <c r="AA82" s="19"/>
    </row>
    <row r="83" spans="1:36" ht="19.05" customHeight="1" thickBot="1" x14ac:dyDescent="0.25">
      <c r="A83" s="52" t="s">
        <v>72</v>
      </c>
      <c r="D83" s="74"/>
      <c r="E83" s="74"/>
      <c r="F83" s="74"/>
      <c r="G83" s="74"/>
      <c r="H83" s="74"/>
      <c r="I83" s="74"/>
      <c r="T83" s="19"/>
      <c r="U83" s="19"/>
      <c r="V83" s="86"/>
      <c r="W83" s="19"/>
      <c r="X83" s="19"/>
      <c r="Y83" s="86"/>
      <c r="Z83" s="19"/>
      <c r="AA83" s="19"/>
    </row>
    <row r="84" spans="1:36" ht="45" customHeight="1" x14ac:dyDescent="0.2">
      <c r="A84" s="409" t="s">
        <v>47</v>
      </c>
      <c r="B84" s="410"/>
      <c r="C84" s="410"/>
      <c r="D84" s="410"/>
      <c r="E84" s="410"/>
      <c r="F84" s="410"/>
      <c r="G84" s="410"/>
      <c r="H84" s="410"/>
      <c r="I84" s="410"/>
      <c r="J84" s="410"/>
      <c r="K84" s="410"/>
      <c r="L84" s="410"/>
      <c r="M84" s="410"/>
      <c r="N84" s="410"/>
      <c r="O84" s="410"/>
      <c r="P84" s="410"/>
      <c r="Q84" s="410"/>
      <c r="R84" s="410"/>
      <c r="S84" s="410"/>
      <c r="T84" s="410"/>
      <c r="U84" s="410"/>
      <c r="V84" s="410"/>
      <c r="W84" s="410"/>
      <c r="X84" s="410"/>
      <c r="Y84" s="410"/>
      <c r="Z84" s="410"/>
      <c r="AA84" s="410"/>
      <c r="AB84" s="410"/>
      <c r="AC84" s="410"/>
      <c r="AD84" s="410"/>
      <c r="AE84" s="411" t="s">
        <v>53</v>
      </c>
      <c r="AF84" s="411"/>
      <c r="AG84" s="411"/>
      <c r="AH84" s="412" t="s">
        <v>48</v>
      </c>
      <c r="AI84" s="412"/>
      <c r="AJ84" s="413"/>
    </row>
    <row r="85" spans="1:36" ht="45" customHeight="1" x14ac:dyDescent="0.2">
      <c r="A85" s="89">
        <v>1</v>
      </c>
      <c r="B85" s="288" t="s">
        <v>206</v>
      </c>
      <c r="C85" s="288"/>
      <c r="D85" s="288"/>
      <c r="E85" s="288"/>
      <c r="F85" s="288"/>
      <c r="G85" s="288"/>
      <c r="H85" s="288"/>
      <c r="I85" s="288"/>
      <c r="J85" s="288"/>
      <c r="K85" s="288"/>
      <c r="L85" s="288"/>
      <c r="M85" s="288"/>
      <c r="N85" s="288"/>
      <c r="O85" s="288"/>
      <c r="P85" s="288"/>
      <c r="Q85" s="288"/>
      <c r="R85" s="288"/>
      <c r="S85" s="288"/>
      <c r="T85" s="288"/>
      <c r="U85" s="288"/>
      <c r="V85" s="288"/>
      <c r="W85" s="288"/>
      <c r="X85" s="288"/>
      <c r="Y85" s="288"/>
      <c r="Z85" s="288"/>
      <c r="AA85" s="288"/>
      <c r="AB85" s="288"/>
      <c r="AC85" s="288"/>
      <c r="AD85" s="288"/>
      <c r="AE85" s="414">
        <f>(Y64/(P37+P41+P45))*100</f>
        <v>133.19999999999999</v>
      </c>
      <c r="AF85" s="415"/>
      <c r="AG85" s="45" t="s">
        <v>52</v>
      </c>
      <c r="AH85" s="394">
        <f>IF(AE85&gt;=130,3,IF(AE85&gt;=120,2,IF(AE85&gt;=110,1,"0")))</f>
        <v>3</v>
      </c>
      <c r="AI85" s="395"/>
      <c r="AJ85" s="46" t="s">
        <v>51</v>
      </c>
    </row>
    <row r="86" spans="1:36" ht="45" customHeight="1" x14ac:dyDescent="0.2">
      <c r="A86" s="404">
        <v>2</v>
      </c>
      <c r="B86" s="405" t="s">
        <v>56</v>
      </c>
      <c r="C86" s="287" t="s">
        <v>73</v>
      </c>
      <c r="D86" s="287"/>
      <c r="E86" s="288" t="s">
        <v>193</v>
      </c>
      <c r="F86" s="288"/>
      <c r="G86" s="288"/>
      <c r="H86" s="288"/>
      <c r="I86" s="288"/>
      <c r="J86" s="288"/>
      <c r="K86" s="288"/>
      <c r="L86" s="288"/>
      <c r="M86" s="288"/>
      <c r="N86" s="288"/>
      <c r="O86" s="288"/>
      <c r="P86" s="288"/>
      <c r="Q86" s="288"/>
      <c r="R86" s="288"/>
      <c r="S86" s="288"/>
      <c r="T86" s="288"/>
      <c r="U86" s="288"/>
      <c r="V86" s="288"/>
      <c r="W86" s="288"/>
      <c r="X86" s="288"/>
      <c r="Y86" s="288"/>
      <c r="Z86" s="288"/>
      <c r="AA86" s="288"/>
      <c r="AB86" s="288"/>
      <c r="AC86" s="288"/>
      <c r="AD86" s="288"/>
      <c r="AE86" s="407" t="str">
        <f>IFERROR(IF(C86="○",(AF17/V17),"×"),0)</f>
        <v>×</v>
      </c>
      <c r="AF86" s="408"/>
      <c r="AG86" s="47" t="s">
        <v>54</v>
      </c>
      <c r="AH86" s="394" t="str">
        <f>IF(AE86="×","×",IF(AE86&gt;=4,3,IF(AE86&gt;=3,2,IF(AE86&gt;=2,1,"0"))))</f>
        <v>×</v>
      </c>
      <c r="AI86" s="395"/>
      <c r="AJ86" s="46" t="s">
        <v>51</v>
      </c>
    </row>
    <row r="87" spans="1:36" ht="45" customHeight="1" x14ac:dyDescent="0.2">
      <c r="A87" s="404"/>
      <c r="B87" s="405"/>
      <c r="C87" s="287" t="s">
        <v>74</v>
      </c>
      <c r="D87" s="287"/>
      <c r="E87" s="288" t="s">
        <v>99</v>
      </c>
      <c r="F87" s="259"/>
      <c r="G87" s="259"/>
      <c r="H87" s="259"/>
      <c r="I87" s="259"/>
      <c r="J87" s="259"/>
      <c r="K87" s="259"/>
      <c r="L87" s="259"/>
      <c r="M87" s="259"/>
      <c r="N87" s="259"/>
      <c r="O87" s="259"/>
      <c r="P87" s="259"/>
      <c r="Q87" s="259"/>
      <c r="R87" s="259"/>
      <c r="S87" s="259"/>
      <c r="T87" s="259"/>
      <c r="U87" s="259"/>
      <c r="V87" s="259"/>
      <c r="W87" s="259"/>
      <c r="X87" s="259"/>
      <c r="Y87" s="259"/>
      <c r="Z87" s="259"/>
      <c r="AA87" s="259"/>
      <c r="AB87" s="259"/>
      <c r="AC87" s="259"/>
      <c r="AD87" s="259"/>
      <c r="AE87" s="624">
        <f>IF(C87="○",(AB65/J65)*100,"×")</f>
        <v>29.411764705882348</v>
      </c>
      <c r="AF87" s="625"/>
      <c r="AG87" s="45" t="s">
        <v>52</v>
      </c>
      <c r="AH87" s="394">
        <f>IF(AE87="×","×",IF(AE87&gt;=7,3,IF(AE87&gt;=4,2,IF(AE87&gt;=1,1,"0"))))</f>
        <v>3</v>
      </c>
      <c r="AI87" s="395"/>
      <c r="AJ87" s="46" t="s">
        <v>51</v>
      </c>
    </row>
    <row r="88" spans="1:36" ht="45" customHeight="1" x14ac:dyDescent="0.2">
      <c r="A88" s="89">
        <v>3</v>
      </c>
      <c r="B88" s="288" t="s">
        <v>207</v>
      </c>
      <c r="C88" s="259"/>
      <c r="D88" s="259"/>
      <c r="E88" s="259"/>
      <c r="F88" s="259"/>
      <c r="G88" s="259"/>
      <c r="H88" s="259"/>
      <c r="I88" s="259"/>
      <c r="J88" s="259"/>
      <c r="K88" s="259"/>
      <c r="L88" s="259"/>
      <c r="M88" s="259"/>
      <c r="N88" s="259"/>
      <c r="O88" s="259"/>
      <c r="P88" s="259"/>
      <c r="Q88" s="259"/>
      <c r="R88" s="259"/>
      <c r="S88" s="259"/>
      <c r="T88" s="259"/>
      <c r="U88" s="259"/>
      <c r="V88" s="259"/>
      <c r="W88" s="259"/>
      <c r="X88" s="259"/>
      <c r="Y88" s="259"/>
      <c r="Z88" s="259"/>
      <c r="AA88" s="259"/>
      <c r="AB88" s="259"/>
      <c r="AC88" s="259"/>
      <c r="AD88" s="259"/>
      <c r="AE88" s="392">
        <f ca="1">(SUMIF(A20:C31,"更新",P20:Q31))/K17</f>
        <v>20</v>
      </c>
      <c r="AF88" s="393"/>
      <c r="AG88" s="45" t="s">
        <v>22</v>
      </c>
      <c r="AH88" s="394">
        <f ca="1">IF(AE88&gt;=20,2,IF(AE88&gt;=15,1,"0"))</f>
        <v>2</v>
      </c>
      <c r="AI88" s="395"/>
      <c r="AJ88" s="46" t="s">
        <v>51</v>
      </c>
    </row>
    <row r="89" spans="1:36" ht="45" customHeight="1" thickBot="1" x14ac:dyDescent="0.25">
      <c r="A89" s="396" t="s">
        <v>57</v>
      </c>
      <c r="B89" s="397"/>
      <c r="C89" s="397"/>
      <c r="D89" s="397"/>
      <c r="E89" s="397"/>
      <c r="F89" s="397"/>
      <c r="G89" s="397"/>
      <c r="H89" s="397"/>
      <c r="I89" s="397"/>
      <c r="J89" s="397"/>
      <c r="K89" s="397"/>
      <c r="L89" s="397"/>
      <c r="M89" s="397"/>
      <c r="N89" s="397"/>
      <c r="O89" s="397"/>
      <c r="P89" s="397"/>
      <c r="Q89" s="397"/>
      <c r="R89" s="397"/>
      <c r="S89" s="397"/>
      <c r="T89" s="397"/>
      <c r="U89" s="397"/>
      <c r="V89" s="397"/>
      <c r="W89" s="397"/>
      <c r="X89" s="397"/>
      <c r="Y89" s="397"/>
      <c r="Z89" s="397"/>
      <c r="AA89" s="397"/>
      <c r="AB89" s="397"/>
      <c r="AC89" s="397"/>
      <c r="AD89" s="397"/>
      <c r="AE89" s="397"/>
      <c r="AF89" s="397"/>
      <c r="AG89" s="397"/>
      <c r="AH89" s="398">
        <f ca="1">SUM(AH85:AI88)</f>
        <v>8</v>
      </c>
      <c r="AI89" s="399"/>
      <c r="AJ89" s="48" t="s">
        <v>51</v>
      </c>
    </row>
    <row r="90" spans="1:36" ht="19.05" customHeight="1" x14ac:dyDescent="0.2">
      <c r="A90" s="52"/>
      <c r="J90" s="90"/>
      <c r="K90" s="90"/>
      <c r="L90" s="90"/>
      <c r="M90" s="90"/>
      <c r="N90" s="90"/>
      <c r="Q90" s="90"/>
      <c r="R90" s="90"/>
      <c r="S90" s="90"/>
      <c r="T90" s="90"/>
      <c r="U90" s="90"/>
      <c r="X90" s="90"/>
      <c r="Y90" s="90"/>
      <c r="Z90" s="90"/>
      <c r="AA90" s="90"/>
      <c r="AB90" s="90"/>
    </row>
    <row r="91" spans="1:36" ht="19.05" customHeight="1" thickBot="1" x14ac:dyDescent="0.25">
      <c r="A91" s="52" t="s">
        <v>71</v>
      </c>
    </row>
    <row r="92" spans="1:36" ht="45" customHeight="1" thickBot="1" x14ac:dyDescent="0.25">
      <c r="A92" s="91" t="s">
        <v>82</v>
      </c>
      <c r="B92" s="400" t="s">
        <v>208</v>
      </c>
      <c r="C92" s="248"/>
      <c r="D92" s="248"/>
      <c r="E92" s="248"/>
      <c r="F92" s="248"/>
      <c r="G92" s="248"/>
      <c r="H92" s="248"/>
      <c r="I92" s="248"/>
      <c r="J92" s="248"/>
      <c r="K92" s="248"/>
      <c r="L92" s="248"/>
      <c r="M92" s="248"/>
      <c r="N92" s="248"/>
      <c r="O92" s="248"/>
      <c r="P92" s="248"/>
      <c r="Q92" s="248"/>
      <c r="R92" s="248"/>
      <c r="S92" s="248"/>
      <c r="T92" s="248"/>
      <c r="U92" s="248"/>
      <c r="V92" s="248"/>
      <c r="W92" s="248"/>
      <c r="X92" s="248"/>
      <c r="Y92" s="248"/>
      <c r="Z92" s="248"/>
      <c r="AA92" s="248"/>
      <c r="AB92" s="248"/>
      <c r="AC92" s="248"/>
      <c r="AD92" s="249"/>
      <c r="AE92" s="401">
        <f>(H80/Y63)</f>
        <v>2972.9729729729729</v>
      </c>
      <c r="AF92" s="402"/>
      <c r="AG92" s="402"/>
      <c r="AH92" s="402" t="s">
        <v>101</v>
      </c>
      <c r="AI92" s="402"/>
      <c r="AJ92" s="403"/>
    </row>
    <row r="93" spans="1:36" ht="19.05" customHeight="1" x14ac:dyDescent="0.15">
      <c r="A93" s="52"/>
      <c r="B93" s="52"/>
      <c r="C93" s="52"/>
      <c r="D93" s="52"/>
      <c r="E93" s="52"/>
      <c r="F93" s="52"/>
      <c r="G93" s="52"/>
      <c r="J93" s="52"/>
      <c r="K93" s="52"/>
      <c r="M93" s="63"/>
      <c r="N93" s="63"/>
      <c r="O93" s="63"/>
      <c r="P93" s="63"/>
      <c r="Q93" s="63"/>
      <c r="S93" s="92"/>
      <c r="T93" s="52"/>
      <c r="U93" s="52"/>
      <c r="V93" s="52"/>
      <c r="W93" s="52"/>
      <c r="X93" s="52"/>
      <c r="Y93" s="52"/>
      <c r="Z93" s="52"/>
      <c r="AA93" s="52"/>
      <c r="AB93" s="52"/>
      <c r="AC93" s="52"/>
      <c r="AD93" s="52"/>
      <c r="AE93" s="52"/>
      <c r="AF93" s="52"/>
      <c r="AG93" s="52"/>
      <c r="AH93" s="52"/>
      <c r="AI93" s="52"/>
      <c r="AJ93" s="52"/>
    </row>
    <row r="94" spans="1:36" ht="19.05" customHeight="1" x14ac:dyDescent="0.2">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row>
    <row r="95" spans="1:36" ht="19.05" customHeight="1" x14ac:dyDescent="0.2">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row>
    <row r="96" spans="1:36" ht="19.05" customHeight="1" x14ac:dyDescent="0.2">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row>
    <row r="97" spans="1:36" ht="19.05" customHeight="1" x14ac:dyDescent="0.2">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row>
    <row r="98" spans="1:36" ht="19.05" customHeight="1" x14ac:dyDescent="0.2">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row>
    <row r="99" spans="1:36" ht="19.05" customHeight="1" x14ac:dyDescent="0.2">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row>
    <row r="100" spans="1:36" ht="19.05" customHeight="1" x14ac:dyDescent="0.2">
      <c r="A100" s="93"/>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row>
    <row r="101" spans="1:36" ht="19.05" customHeight="1" x14ac:dyDescent="0.2">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row>
    <row r="102" spans="1:36" ht="19.05" customHeight="1" x14ac:dyDescent="0.2">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row>
    <row r="103" spans="1:36" ht="19.05" customHeight="1" x14ac:dyDescent="0.2">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row>
    <row r="104" spans="1:36" ht="19.05" customHeight="1" x14ac:dyDescent="0.2">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row>
    <row r="105" spans="1:36" ht="19.05" customHeight="1" x14ac:dyDescent="0.2">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row>
    <row r="106" spans="1:36" ht="19.05" customHeight="1" x14ac:dyDescent="0.2">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row>
    <row r="107" spans="1:36" ht="19.05" customHeight="1" x14ac:dyDescent="0.2">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row>
    <row r="109" spans="1:36" ht="19.05" customHeight="1" x14ac:dyDescent="0.2">
      <c r="C109" s="27"/>
      <c r="D109" s="28"/>
      <c r="E109" s="29"/>
      <c r="F109" s="29"/>
      <c r="G109" s="30"/>
      <c r="H109" s="30"/>
    </row>
    <row r="110" spans="1:36" ht="19.05" customHeight="1" x14ac:dyDescent="0.2">
      <c r="C110" s="30"/>
      <c r="D110" s="31"/>
      <c r="E110" s="32"/>
      <c r="F110" s="32"/>
      <c r="G110" s="30"/>
      <c r="H110" s="30"/>
    </row>
    <row r="111" spans="1:36" ht="19.05" customHeight="1" x14ac:dyDescent="0.15">
      <c r="C111" s="33"/>
      <c r="D111" s="34"/>
      <c r="E111" s="34"/>
      <c r="F111" s="35"/>
      <c r="G111" s="34"/>
      <c r="H111" s="34"/>
    </row>
    <row r="112" spans="1:36" ht="19.05" customHeight="1" x14ac:dyDescent="0.2">
      <c r="C112" s="27"/>
      <c r="D112" s="31"/>
      <c r="E112" s="32"/>
      <c r="F112" s="32"/>
      <c r="G112" s="30"/>
      <c r="H112" s="30"/>
    </row>
    <row r="113" spans="3:8" ht="19.05" customHeight="1" x14ac:dyDescent="0.2">
      <c r="C113" s="36"/>
      <c r="D113" s="27"/>
      <c r="E113" s="37"/>
      <c r="F113" s="32"/>
      <c r="G113" s="27"/>
      <c r="H113" s="27"/>
    </row>
    <row r="114" spans="3:8" ht="19.05" customHeight="1" x14ac:dyDescent="0.2">
      <c r="C114" s="27"/>
      <c r="D114" s="31"/>
      <c r="E114" s="37"/>
      <c r="F114" s="36"/>
      <c r="G114" s="27"/>
      <c r="H114" s="27"/>
    </row>
    <row r="115" spans="3:8" ht="19.05" customHeight="1" x14ac:dyDescent="0.2">
      <c r="C115" s="27"/>
      <c r="D115" s="31"/>
      <c r="E115" s="37"/>
      <c r="F115" s="29"/>
      <c r="G115" s="27"/>
      <c r="H115" s="27"/>
    </row>
  </sheetData>
  <sheetProtection formatCells="0" formatColumns="0" formatRows="0" insertColumns="0" insertRows="0" insertHyperlinks="0" deleteColumns="0" deleteRows="0" sort="0" autoFilter="0" pivotTables="0"/>
  <mergeCells count="410">
    <mergeCell ref="AG1:AJ1"/>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B21:AJ21"/>
    <mergeCell ref="A22:C22"/>
    <mergeCell ref="D22:F22"/>
    <mergeCell ref="G22:L22"/>
    <mergeCell ref="M22:O22"/>
    <mergeCell ref="P22:Q22"/>
    <mergeCell ref="S22:AJ22"/>
    <mergeCell ref="K17:L17"/>
    <mergeCell ref="P19:Q19"/>
    <mergeCell ref="A20:C20"/>
    <mergeCell ref="D20:F21"/>
    <mergeCell ref="H20:L20"/>
    <mergeCell ref="Y20:AJ20"/>
    <mergeCell ref="A21:C21"/>
    <mergeCell ref="G21:L21"/>
    <mergeCell ref="T21:U21"/>
    <mergeCell ref="V21:W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V35:W35"/>
    <mergeCell ref="AB35:AJ35"/>
    <mergeCell ref="A36:C36"/>
    <mergeCell ref="D36:F36"/>
    <mergeCell ref="G36:L36"/>
    <mergeCell ref="M36:O36"/>
    <mergeCell ref="P36:Q36"/>
    <mergeCell ref="S36:AJ36"/>
    <mergeCell ref="S31:AJ31"/>
    <mergeCell ref="P33:Q33"/>
    <mergeCell ref="A34:C34"/>
    <mergeCell ref="D34:F35"/>
    <mergeCell ref="H34:L34"/>
    <mergeCell ref="N34:W34"/>
    <mergeCell ref="Y34:AJ34"/>
    <mergeCell ref="A35:C35"/>
    <mergeCell ref="G35:L35"/>
    <mergeCell ref="T35:U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6"/>
  <dataValidations count="9">
    <dataValidation type="whole" allowBlank="1" showInputMessage="1" showErrorMessage="1" sqref="V51:W62 S51:T62 M51:N62 J51:K62" xr:uid="{00000000-0002-0000-0200-000000000000}">
      <formula1>1</formula1>
      <formula2>9.99999999999999E+30</formula2>
    </dataValidation>
    <dataValidation type="whole" allowBlank="1" showInputMessage="1" showErrorMessage="1" sqref="G51:H62" xr:uid="{00000000-0002-0000-0200-000001000000}">
      <formula1>1</formula1>
      <formula2>999</formula2>
    </dataValidation>
    <dataValidation type="list" allowBlank="1" showInputMessage="1" showErrorMessage="1" sqref="A36:C36 A40:C40 A44:C44" xr:uid="{00000000-0002-0000-0200-000002000000}">
      <formula1>"当該事業,継続利用,その他,　"</formula1>
    </dataValidation>
    <dataValidation type="list" allowBlank="1" showInputMessage="1" showErrorMessage="1" sqref="W14:Z14" xr:uid="{00000000-0002-0000-0200-000003000000}">
      <formula1>"本則課税,簡易課税,免税"</formula1>
    </dataValidation>
    <dataValidation type="list" allowBlank="1" showInputMessage="1" showErrorMessage="1" sqref="A30:C30 A22:C22 A26:C26" xr:uid="{00000000-0002-0000-0200-000004000000}">
      <formula1>"更新,継続利用"</formula1>
    </dataValidation>
    <dataValidation type="list" allowBlank="1" showInputMessage="1" showErrorMessage="1" sqref="C86:D87" xr:uid="{00000000-0002-0000-0200-000005000000}">
      <formula1>"○,×"</formula1>
    </dataValidation>
    <dataValidation type="list" allowBlank="1" showInputMessage="1" showErrorMessage="1" sqref="M7:N7 W9:X9" xr:uid="{00000000-0002-0000-0200-000006000000}">
      <formula1>"有,無"</formula1>
    </dataValidation>
    <dataValidation type="list" allowBlank="1" showInputMessage="1" showErrorMessage="1" sqref="AA8:AB8" xr:uid="{00000000-0002-0000-0200-000007000000}">
      <formula1>"明治,大正,昭和,平成,令和"</formula1>
    </dataValidation>
    <dataValidation type="list" allowBlank="1" showInputMessage="1" showErrorMessage="1" sqref="AH6:AI6" xr:uid="{00000000-0002-0000-0200-000008000000}">
      <formula1>"〇,×"</formula1>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rowBreaks count="1" manualBreakCount="1">
    <brk id="6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6</xdr:col>
                    <xdr:colOff>53340</xdr:colOff>
                    <xdr:row>19</xdr:row>
                    <xdr:rowOff>53340</xdr:rowOff>
                  </from>
                  <to>
                    <xdr:col>9</xdr:col>
                    <xdr:colOff>53340</xdr:colOff>
                    <xdr:row>19</xdr:row>
                    <xdr:rowOff>198120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12</xdr:col>
                    <xdr:colOff>53340</xdr:colOff>
                    <xdr:row>19</xdr:row>
                    <xdr:rowOff>53340</xdr:rowOff>
                  </from>
                  <to>
                    <xdr:col>15</xdr:col>
                    <xdr:colOff>53340</xdr:colOff>
                    <xdr:row>19</xdr:row>
                    <xdr:rowOff>198120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23</xdr:col>
                    <xdr:colOff>53340</xdr:colOff>
                    <xdr:row>19</xdr:row>
                    <xdr:rowOff>53340</xdr:rowOff>
                  </from>
                  <to>
                    <xdr:col>27</xdr:col>
                    <xdr:colOff>53340</xdr:colOff>
                    <xdr:row>19</xdr:row>
                    <xdr:rowOff>190500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6</xdr:col>
                    <xdr:colOff>53340</xdr:colOff>
                    <xdr:row>23</xdr:row>
                    <xdr:rowOff>53340</xdr:rowOff>
                  </from>
                  <to>
                    <xdr:col>9</xdr:col>
                    <xdr:colOff>53340</xdr:colOff>
                    <xdr:row>23</xdr:row>
                    <xdr:rowOff>198120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12</xdr:col>
                    <xdr:colOff>53340</xdr:colOff>
                    <xdr:row>23</xdr:row>
                    <xdr:rowOff>53340</xdr:rowOff>
                  </from>
                  <to>
                    <xdr:col>15</xdr:col>
                    <xdr:colOff>53340</xdr:colOff>
                    <xdr:row>23</xdr:row>
                    <xdr:rowOff>198120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23</xdr:col>
                    <xdr:colOff>53340</xdr:colOff>
                    <xdr:row>23</xdr:row>
                    <xdr:rowOff>53340</xdr:rowOff>
                  </from>
                  <to>
                    <xdr:col>27</xdr:col>
                    <xdr:colOff>114300</xdr:colOff>
                    <xdr:row>23</xdr:row>
                    <xdr:rowOff>198120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6</xdr:col>
                    <xdr:colOff>53340</xdr:colOff>
                    <xdr:row>27</xdr:row>
                    <xdr:rowOff>53340</xdr:rowOff>
                  </from>
                  <to>
                    <xdr:col>9</xdr:col>
                    <xdr:colOff>53340</xdr:colOff>
                    <xdr:row>27</xdr:row>
                    <xdr:rowOff>198120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12</xdr:col>
                    <xdr:colOff>53340</xdr:colOff>
                    <xdr:row>27</xdr:row>
                    <xdr:rowOff>53340</xdr:rowOff>
                  </from>
                  <to>
                    <xdr:col>15</xdr:col>
                    <xdr:colOff>53340</xdr:colOff>
                    <xdr:row>27</xdr:row>
                    <xdr:rowOff>198120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23</xdr:col>
                    <xdr:colOff>53340</xdr:colOff>
                    <xdr:row>27</xdr:row>
                    <xdr:rowOff>53340</xdr:rowOff>
                  </from>
                  <to>
                    <xdr:col>27</xdr:col>
                    <xdr:colOff>83820</xdr:colOff>
                    <xdr:row>27</xdr:row>
                    <xdr:rowOff>190500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12</xdr:col>
                    <xdr:colOff>53340</xdr:colOff>
                    <xdr:row>23</xdr:row>
                    <xdr:rowOff>53340</xdr:rowOff>
                  </from>
                  <to>
                    <xdr:col>15</xdr:col>
                    <xdr:colOff>53340</xdr:colOff>
                    <xdr:row>23</xdr:row>
                    <xdr:rowOff>198120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12</xdr:col>
                    <xdr:colOff>53340</xdr:colOff>
                    <xdr:row>27</xdr:row>
                    <xdr:rowOff>53340</xdr:rowOff>
                  </from>
                  <to>
                    <xdr:col>15</xdr:col>
                    <xdr:colOff>53340</xdr:colOff>
                    <xdr:row>27</xdr:row>
                    <xdr:rowOff>198120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6</xdr:col>
                    <xdr:colOff>53340</xdr:colOff>
                    <xdr:row>33</xdr:row>
                    <xdr:rowOff>53340</xdr:rowOff>
                  </from>
                  <to>
                    <xdr:col>9</xdr:col>
                    <xdr:colOff>53340</xdr:colOff>
                    <xdr:row>33</xdr:row>
                    <xdr:rowOff>198120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12</xdr:col>
                    <xdr:colOff>53340</xdr:colOff>
                    <xdr:row>33</xdr:row>
                    <xdr:rowOff>53340</xdr:rowOff>
                  </from>
                  <to>
                    <xdr:col>15</xdr:col>
                    <xdr:colOff>53340</xdr:colOff>
                    <xdr:row>33</xdr:row>
                    <xdr:rowOff>198120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23</xdr:col>
                    <xdr:colOff>53340</xdr:colOff>
                    <xdr:row>33</xdr:row>
                    <xdr:rowOff>53340</xdr:rowOff>
                  </from>
                  <to>
                    <xdr:col>27</xdr:col>
                    <xdr:colOff>76200</xdr:colOff>
                    <xdr:row>33</xdr:row>
                    <xdr:rowOff>205740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6</xdr:col>
                    <xdr:colOff>53340</xdr:colOff>
                    <xdr:row>37</xdr:row>
                    <xdr:rowOff>53340</xdr:rowOff>
                  </from>
                  <to>
                    <xdr:col>9</xdr:col>
                    <xdr:colOff>53340</xdr:colOff>
                    <xdr:row>37</xdr:row>
                    <xdr:rowOff>198120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12</xdr:col>
                    <xdr:colOff>53340</xdr:colOff>
                    <xdr:row>37</xdr:row>
                    <xdr:rowOff>53340</xdr:rowOff>
                  </from>
                  <to>
                    <xdr:col>15</xdr:col>
                    <xdr:colOff>53340</xdr:colOff>
                    <xdr:row>37</xdr:row>
                    <xdr:rowOff>198120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23</xdr:col>
                    <xdr:colOff>53340</xdr:colOff>
                    <xdr:row>37</xdr:row>
                    <xdr:rowOff>53340</xdr:rowOff>
                  </from>
                  <to>
                    <xdr:col>27</xdr:col>
                    <xdr:colOff>114300</xdr:colOff>
                    <xdr:row>37</xdr:row>
                    <xdr:rowOff>198120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6</xdr:col>
                    <xdr:colOff>53340</xdr:colOff>
                    <xdr:row>41</xdr:row>
                    <xdr:rowOff>53340</xdr:rowOff>
                  </from>
                  <to>
                    <xdr:col>9</xdr:col>
                    <xdr:colOff>53340</xdr:colOff>
                    <xdr:row>41</xdr:row>
                    <xdr:rowOff>198120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12</xdr:col>
                    <xdr:colOff>53340</xdr:colOff>
                    <xdr:row>41</xdr:row>
                    <xdr:rowOff>53340</xdr:rowOff>
                  </from>
                  <to>
                    <xdr:col>15</xdr:col>
                    <xdr:colOff>53340</xdr:colOff>
                    <xdr:row>41</xdr:row>
                    <xdr:rowOff>198120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23</xdr:col>
                    <xdr:colOff>53340</xdr:colOff>
                    <xdr:row>41</xdr:row>
                    <xdr:rowOff>38100</xdr:rowOff>
                  </from>
                  <to>
                    <xdr:col>27</xdr:col>
                    <xdr:colOff>106680</xdr:colOff>
                    <xdr:row>41</xdr:row>
                    <xdr:rowOff>198120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N115"/>
  <sheetViews>
    <sheetView showZeros="0" tabSelected="1" view="pageBreakPreview" zoomScaleNormal="100" zoomScaleSheetLayoutView="100" workbookViewId="0">
      <selection activeCell="Y9" sqref="Y9:AJ9"/>
    </sheetView>
  </sheetViews>
  <sheetFormatPr defaultColWidth="9" defaultRowHeight="19.05" customHeight="1" x14ac:dyDescent="0.2"/>
  <cols>
    <col min="1" max="67" width="3.88671875" style="51" customWidth="1"/>
    <col min="68" max="16384" width="9" style="51"/>
  </cols>
  <sheetData>
    <row r="1" spans="1:41" ht="19.05" customHeight="1" thickBot="1" x14ac:dyDescent="0.25">
      <c r="A1" s="50" t="s">
        <v>188</v>
      </c>
      <c r="AG1" s="608" t="s">
        <v>106</v>
      </c>
      <c r="AH1" s="609"/>
      <c r="AI1" s="609"/>
      <c r="AJ1" s="610"/>
    </row>
    <row r="2" spans="1:41" ht="19.05" customHeight="1" x14ac:dyDescent="0.2">
      <c r="A2" s="52"/>
    </row>
    <row r="3" spans="1:41" ht="19.05" customHeight="1" x14ac:dyDescent="0.2">
      <c r="A3" s="305" t="s">
        <v>190</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306"/>
    </row>
    <row r="5" spans="1:41" ht="19.05" customHeight="1" thickBot="1" x14ac:dyDescent="0.25">
      <c r="A5" s="52" t="s">
        <v>125</v>
      </c>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row>
    <row r="6" spans="1:41" ht="19.05" customHeight="1" x14ac:dyDescent="0.2">
      <c r="A6" s="611" t="s">
        <v>126</v>
      </c>
      <c r="B6" s="211"/>
      <c r="C6" s="211"/>
      <c r="D6" s="211"/>
      <c r="E6" s="211"/>
      <c r="F6" s="212"/>
      <c r="G6" s="208" t="s">
        <v>151</v>
      </c>
      <c r="H6" s="209"/>
      <c r="I6" s="209"/>
      <c r="J6" s="209"/>
      <c r="K6" s="209"/>
      <c r="L6" s="209"/>
      <c r="M6" s="209"/>
      <c r="N6" s="209"/>
      <c r="O6" s="209"/>
      <c r="P6" s="209"/>
      <c r="Q6" s="209"/>
      <c r="R6" s="210"/>
      <c r="S6" s="612" t="s">
        <v>209</v>
      </c>
      <c r="T6" s="613"/>
      <c r="U6" s="613"/>
      <c r="V6" s="613"/>
      <c r="W6" s="613"/>
      <c r="X6" s="614"/>
      <c r="Y6" s="615">
        <v>40</v>
      </c>
      <c r="Z6" s="615"/>
      <c r="AA6" s="53" t="s">
        <v>31</v>
      </c>
      <c r="AB6" s="612" t="s">
        <v>127</v>
      </c>
      <c r="AC6" s="613"/>
      <c r="AD6" s="613"/>
      <c r="AE6" s="613"/>
      <c r="AF6" s="613"/>
      <c r="AG6" s="614"/>
      <c r="AH6" s="616" t="s">
        <v>128</v>
      </c>
      <c r="AI6" s="617"/>
      <c r="AJ6" s="54"/>
      <c r="AL6" s="55"/>
    </row>
    <row r="7" spans="1:41" ht="19.05" customHeight="1" x14ac:dyDescent="0.2">
      <c r="A7" s="573" t="s">
        <v>129</v>
      </c>
      <c r="B7" s="574"/>
      <c r="C7" s="574"/>
      <c r="D7" s="574"/>
      <c r="E7" s="574"/>
      <c r="F7" s="575"/>
      <c r="G7" s="188" t="s">
        <v>59</v>
      </c>
      <c r="H7" s="189"/>
      <c r="I7" s="189"/>
      <c r="J7" s="189"/>
      <c r="K7" s="189"/>
      <c r="L7" s="190"/>
      <c r="M7" s="598"/>
      <c r="N7" s="599"/>
      <c r="O7" s="600" t="s">
        <v>210</v>
      </c>
      <c r="P7" s="600"/>
      <c r="Q7" s="600"/>
      <c r="R7" s="600"/>
      <c r="S7" s="600"/>
      <c r="T7" s="600"/>
      <c r="U7" s="600"/>
      <c r="V7" s="600"/>
      <c r="W7" s="600"/>
      <c r="X7" s="601"/>
      <c r="Y7" s="602"/>
      <c r="Z7" s="603"/>
      <c r="AA7" s="603"/>
      <c r="AB7" s="603"/>
      <c r="AC7" s="603"/>
      <c r="AD7" s="603"/>
      <c r="AE7" s="603"/>
      <c r="AF7" s="603"/>
      <c r="AG7" s="603"/>
      <c r="AH7" s="603"/>
      <c r="AI7" s="603"/>
      <c r="AJ7" s="604"/>
      <c r="AL7" s="55"/>
      <c r="AO7" s="55"/>
    </row>
    <row r="8" spans="1:41" ht="19.05" customHeight="1" x14ac:dyDescent="0.2">
      <c r="A8" s="595"/>
      <c r="B8" s="596"/>
      <c r="C8" s="596"/>
      <c r="D8" s="596"/>
      <c r="E8" s="596"/>
      <c r="F8" s="597"/>
      <c r="G8" s="188" t="s">
        <v>85</v>
      </c>
      <c r="H8" s="189"/>
      <c r="I8" s="189"/>
      <c r="J8" s="190"/>
      <c r="K8" s="222"/>
      <c r="L8" s="192"/>
      <c r="M8" s="192"/>
      <c r="N8" s="192"/>
      <c r="O8" s="192"/>
      <c r="P8" s="192"/>
      <c r="Q8" s="192"/>
      <c r="R8" s="193"/>
      <c r="S8" s="188" t="s">
        <v>86</v>
      </c>
      <c r="T8" s="189"/>
      <c r="U8" s="189"/>
      <c r="V8" s="189"/>
      <c r="W8" s="189"/>
      <c r="X8" s="189"/>
      <c r="Y8" s="189"/>
      <c r="Z8" s="190"/>
      <c r="AA8" s="605"/>
      <c r="AB8" s="605"/>
      <c r="AC8" s="103"/>
      <c r="AD8" s="56" t="s">
        <v>1</v>
      </c>
      <c r="AE8" s="606"/>
      <c r="AF8" s="606"/>
      <c r="AG8" s="606"/>
      <c r="AH8" s="606"/>
      <c r="AI8" s="606"/>
      <c r="AJ8" s="607"/>
      <c r="AL8" s="55"/>
    </row>
    <row r="9" spans="1:41" ht="19.05" customHeight="1" x14ac:dyDescent="0.2">
      <c r="A9" s="592"/>
      <c r="B9" s="593"/>
      <c r="C9" s="593"/>
      <c r="D9" s="593"/>
      <c r="E9" s="593"/>
      <c r="F9" s="594"/>
      <c r="G9" s="618" t="s">
        <v>58</v>
      </c>
      <c r="H9" s="619"/>
      <c r="I9" s="619"/>
      <c r="J9" s="619"/>
      <c r="K9" s="619"/>
      <c r="L9" s="619"/>
      <c r="M9" s="619"/>
      <c r="N9" s="619"/>
      <c r="O9" s="619"/>
      <c r="P9" s="619"/>
      <c r="Q9" s="619"/>
      <c r="R9" s="619"/>
      <c r="S9" s="619"/>
      <c r="T9" s="619"/>
      <c r="U9" s="619"/>
      <c r="V9" s="620"/>
      <c r="W9" s="598"/>
      <c r="X9" s="599"/>
      <c r="Y9" s="600" t="s">
        <v>211</v>
      </c>
      <c r="Z9" s="600"/>
      <c r="AA9" s="600"/>
      <c r="AB9" s="600"/>
      <c r="AC9" s="600"/>
      <c r="AD9" s="600"/>
      <c r="AE9" s="600"/>
      <c r="AF9" s="600"/>
      <c r="AG9" s="600"/>
      <c r="AH9" s="600"/>
      <c r="AI9" s="600"/>
      <c r="AJ9" s="623"/>
      <c r="AL9" s="55"/>
    </row>
    <row r="10" spans="1:41" ht="19.05" hidden="1" customHeight="1" x14ac:dyDescent="0.2">
      <c r="A10" s="57"/>
      <c r="B10" s="58"/>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9"/>
      <c r="AO10" s="55"/>
    </row>
    <row r="11" spans="1:41" ht="19.05" customHeight="1" x14ac:dyDescent="0.2">
      <c r="A11" s="573" t="s">
        <v>130</v>
      </c>
      <c r="B11" s="574"/>
      <c r="C11" s="574"/>
      <c r="D11" s="574"/>
      <c r="E11" s="574"/>
      <c r="F11" s="575"/>
      <c r="G11" s="60" t="s">
        <v>5</v>
      </c>
      <c r="H11" s="180" t="s">
        <v>153</v>
      </c>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1"/>
      <c r="AL11" s="55"/>
    </row>
    <row r="12" spans="1:41" ht="19.05" customHeight="1" x14ac:dyDescent="0.2">
      <c r="A12" s="592"/>
      <c r="B12" s="593"/>
      <c r="C12" s="593"/>
      <c r="D12" s="593"/>
      <c r="E12" s="593"/>
      <c r="F12" s="594"/>
      <c r="G12" s="182" t="s">
        <v>152</v>
      </c>
      <c r="H12" s="183"/>
      <c r="I12" s="183"/>
      <c r="J12" s="183"/>
      <c r="K12" s="183"/>
      <c r="L12" s="183"/>
      <c r="M12" s="183"/>
      <c r="N12" s="183"/>
      <c r="O12" s="183"/>
      <c r="P12" s="183"/>
      <c r="Q12" s="183"/>
      <c r="R12" s="183"/>
      <c r="S12" s="183"/>
      <c r="T12" s="183"/>
      <c r="U12" s="183"/>
      <c r="V12" s="183"/>
      <c r="W12" s="183"/>
      <c r="X12" s="183"/>
      <c r="Y12" s="183"/>
      <c r="Z12" s="183"/>
      <c r="AA12" s="183"/>
      <c r="AB12" s="183"/>
      <c r="AC12" s="183"/>
      <c r="AD12" s="183"/>
      <c r="AE12" s="183"/>
      <c r="AF12" s="183"/>
      <c r="AG12" s="183"/>
      <c r="AH12" s="183"/>
      <c r="AI12" s="183"/>
      <c r="AJ12" s="184"/>
      <c r="AL12" s="55"/>
    </row>
    <row r="13" spans="1:41" ht="19.05" customHeight="1" x14ac:dyDescent="0.2">
      <c r="A13" s="573" t="s">
        <v>4</v>
      </c>
      <c r="B13" s="574"/>
      <c r="C13" s="574"/>
      <c r="D13" s="574"/>
      <c r="E13" s="574"/>
      <c r="F13" s="575"/>
      <c r="G13" s="188" t="s">
        <v>60</v>
      </c>
      <c r="H13" s="189"/>
      <c r="I13" s="189"/>
      <c r="J13" s="190"/>
      <c r="K13" s="191" t="s">
        <v>154</v>
      </c>
      <c r="L13" s="192"/>
      <c r="M13" s="192"/>
      <c r="N13" s="192"/>
      <c r="O13" s="192"/>
      <c r="P13" s="192"/>
      <c r="Q13" s="192"/>
      <c r="R13" s="193"/>
      <c r="S13" s="576" t="s">
        <v>61</v>
      </c>
      <c r="T13" s="577"/>
      <c r="U13" s="577"/>
      <c r="V13" s="578"/>
      <c r="W13" s="579" t="s">
        <v>156</v>
      </c>
      <c r="X13" s="580"/>
      <c r="Y13" s="580"/>
      <c r="Z13" s="580"/>
      <c r="AA13" s="580"/>
      <c r="AB13" s="580"/>
      <c r="AC13" s="580"/>
      <c r="AD13" s="580"/>
      <c r="AE13" s="580"/>
      <c r="AF13" s="580"/>
      <c r="AG13" s="580"/>
      <c r="AH13" s="580"/>
      <c r="AI13" s="580"/>
      <c r="AJ13" s="581"/>
    </row>
    <row r="14" spans="1:41" ht="19.05" customHeight="1" thickBot="1" x14ac:dyDescent="0.25">
      <c r="A14" s="582" t="s">
        <v>28</v>
      </c>
      <c r="B14" s="583"/>
      <c r="C14" s="583"/>
      <c r="D14" s="583"/>
      <c r="E14" s="583"/>
      <c r="F14" s="583"/>
      <c r="G14" s="202" t="s">
        <v>155</v>
      </c>
      <c r="H14" s="203"/>
      <c r="I14" s="203"/>
      <c r="J14" s="203"/>
      <c r="K14" s="203"/>
      <c r="L14" s="203"/>
      <c r="M14" s="203"/>
      <c r="N14" s="203"/>
      <c r="O14" s="203"/>
      <c r="P14" s="203"/>
      <c r="Q14" s="203"/>
      <c r="R14" s="203"/>
      <c r="S14" s="586" t="s">
        <v>14</v>
      </c>
      <c r="T14" s="587"/>
      <c r="U14" s="587"/>
      <c r="V14" s="588"/>
      <c r="W14" s="589" t="s">
        <v>135</v>
      </c>
      <c r="X14" s="590"/>
      <c r="Y14" s="590"/>
      <c r="Z14" s="591"/>
      <c r="AA14" s="502"/>
      <c r="AB14" s="502"/>
      <c r="AC14" s="502"/>
      <c r="AD14" s="502"/>
      <c r="AE14" s="502"/>
      <c r="AF14" s="502"/>
      <c r="AG14" s="502"/>
      <c r="AH14" s="502"/>
      <c r="AI14" s="502"/>
      <c r="AJ14" s="503"/>
    </row>
    <row r="15" spans="1:41" ht="19.05" customHeight="1" x14ac:dyDescent="0.2">
      <c r="D15" s="61"/>
      <c r="P15" s="62"/>
    </row>
    <row r="16" spans="1:41" ht="19.05" customHeight="1" x14ac:dyDescent="0.2">
      <c r="A16" s="52" t="s">
        <v>146</v>
      </c>
      <c r="B16" s="52"/>
      <c r="C16" s="52"/>
      <c r="D16" s="52"/>
      <c r="E16" s="52"/>
      <c r="F16" s="52"/>
      <c r="G16" s="63"/>
      <c r="H16" s="52"/>
      <c r="I16" s="52"/>
      <c r="J16" s="52"/>
      <c r="K16" s="52"/>
      <c r="L16" s="52"/>
      <c r="M16" s="52"/>
      <c r="N16" s="52"/>
      <c r="O16" s="52"/>
      <c r="P16" s="52"/>
      <c r="Q16" s="52"/>
      <c r="R16" s="52"/>
      <c r="S16" s="52"/>
      <c r="T16" s="52"/>
      <c r="U16" s="52"/>
      <c r="V16" s="52"/>
      <c r="W16" s="52"/>
      <c r="X16" s="52"/>
      <c r="Y16" s="52"/>
      <c r="Z16" s="52"/>
      <c r="AH16" s="52"/>
      <c r="AI16" s="52"/>
      <c r="AJ16" s="52"/>
    </row>
    <row r="17" spans="1:48" ht="19.05" customHeight="1" x14ac:dyDescent="0.2">
      <c r="A17" s="52" t="s">
        <v>63</v>
      </c>
      <c r="B17" s="52"/>
      <c r="C17" s="52"/>
      <c r="D17" s="52"/>
      <c r="E17" s="52"/>
      <c r="F17" s="52"/>
      <c r="G17" s="52"/>
      <c r="H17" s="52"/>
      <c r="K17" s="167"/>
      <c r="L17" s="167"/>
      <c r="M17" s="63" t="s">
        <v>10</v>
      </c>
      <c r="N17" s="52"/>
      <c r="O17" s="52"/>
      <c r="P17" s="52"/>
      <c r="Q17" s="52"/>
      <c r="R17" s="52"/>
      <c r="S17" s="52"/>
      <c r="T17" s="52"/>
      <c r="U17" s="52"/>
      <c r="V17" s="64"/>
      <c r="W17" s="64"/>
      <c r="X17" s="63"/>
      <c r="Y17" s="65"/>
      <c r="Z17" s="52"/>
      <c r="AA17" s="52"/>
      <c r="AB17" s="52"/>
      <c r="AC17" s="52"/>
      <c r="AD17" s="52"/>
      <c r="AE17" s="52"/>
      <c r="AF17" s="64"/>
      <c r="AG17" s="64"/>
      <c r="AH17" s="66"/>
      <c r="AI17" s="66"/>
      <c r="AO17" s="55"/>
      <c r="AP17" s="55"/>
      <c r="AQ17" s="55"/>
      <c r="AR17" s="55"/>
      <c r="AS17" s="55"/>
      <c r="AT17" s="55"/>
      <c r="AU17" s="67"/>
      <c r="AV17" s="68"/>
    </row>
    <row r="18" spans="1:48" ht="19.05" customHeight="1" x14ac:dyDescent="0.2">
      <c r="A18" s="52"/>
      <c r="B18" s="52"/>
      <c r="C18" s="52"/>
      <c r="D18" s="52"/>
      <c r="E18" s="52"/>
      <c r="F18" s="52"/>
      <c r="G18" s="52"/>
      <c r="H18" s="52"/>
      <c r="K18" s="63"/>
      <c r="L18" s="63"/>
      <c r="M18" s="63"/>
      <c r="O18" s="52"/>
      <c r="P18" s="52"/>
      <c r="Q18" s="52"/>
      <c r="R18" s="52"/>
      <c r="S18" s="52"/>
      <c r="T18" s="52"/>
      <c r="U18" s="52"/>
      <c r="V18" s="52"/>
      <c r="AO18" s="55"/>
      <c r="AP18" s="55"/>
      <c r="AQ18" s="55"/>
      <c r="AR18" s="55"/>
      <c r="AS18" s="55"/>
      <c r="AT18" s="55"/>
      <c r="AU18" s="67"/>
      <c r="AV18" s="68"/>
    </row>
    <row r="19" spans="1:48" ht="19.05" customHeight="1" thickBot="1" x14ac:dyDescent="0.25">
      <c r="A19" s="52" t="s">
        <v>205</v>
      </c>
      <c r="B19" s="52"/>
      <c r="C19" s="52"/>
      <c r="D19" s="52"/>
      <c r="E19" s="52"/>
      <c r="F19" s="52"/>
      <c r="G19" s="63"/>
      <c r="H19" s="52"/>
      <c r="I19" s="52"/>
      <c r="J19" s="52"/>
      <c r="K19" s="52"/>
      <c r="L19" s="52"/>
      <c r="M19" s="52"/>
      <c r="N19" s="52"/>
      <c r="O19" s="52"/>
      <c r="P19" s="167"/>
      <c r="Q19" s="167"/>
      <c r="R19" s="63" t="s">
        <v>10</v>
      </c>
      <c r="S19" s="52"/>
      <c r="T19" s="52"/>
      <c r="U19" s="52"/>
      <c r="V19" s="52"/>
      <c r="W19" s="52"/>
      <c r="X19" s="52"/>
      <c r="Y19" s="52"/>
      <c r="Z19" s="52"/>
      <c r="AB19" s="52"/>
      <c r="AC19" s="52"/>
      <c r="AD19" s="63"/>
      <c r="AH19" s="52"/>
      <c r="AI19" s="52"/>
      <c r="AJ19" s="52"/>
    </row>
    <row r="20" spans="1:48" ht="19.05" customHeight="1" x14ac:dyDescent="0.2">
      <c r="A20" s="535" t="s">
        <v>13</v>
      </c>
      <c r="B20" s="442"/>
      <c r="C20" s="443"/>
      <c r="D20" s="536" t="s">
        <v>32</v>
      </c>
      <c r="E20" s="536"/>
      <c r="F20" s="536"/>
      <c r="G20" s="104"/>
      <c r="H20" s="566" t="s">
        <v>67</v>
      </c>
      <c r="I20" s="567"/>
      <c r="J20" s="567"/>
      <c r="K20" s="567"/>
      <c r="L20" s="567"/>
      <c r="M20" s="104"/>
      <c r="N20" s="105" t="s">
        <v>33</v>
      </c>
      <c r="O20" s="108"/>
      <c r="P20" s="108"/>
      <c r="Q20" s="108"/>
      <c r="R20" s="108"/>
      <c r="S20" s="108"/>
      <c r="T20" s="108"/>
      <c r="U20" s="108"/>
      <c r="V20" s="108"/>
      <c r="W20" s="109"/>
      <c r="X20" s="104"/>
      <c r="Y20" s="540" t="s">
        <v>91</v>
      </c>
      <c r="Z20" s="540"/>
      <c r="AA20" s="540"/>
      <c r="AB20" s="540"/>
      <c r="AC20" s="540"/>
      <c r="AD20" s="540"/>
      <c r="AE20" s="540"/>
      <c r="AF20" s="540"/>
      <c r="AG20" s="540"/>
      <c r="AH20" s="540"/>
      <c r="AI20" s="540"/>
      <c r="AJ20" s="628"/>
    </row>
    <row r="21" spans="1:48" ht="19.05" customHeight="1" x14ac:dyDescent="0.2">
      <c r="A21" s="545" t="s">
        <v>66</v>
      </c>
      <c r="B21" s="546"/>
      <c r="C21" s="546"/>
      <c r="D21" s="537"/>
      <c r="E21" s="537"/>
      <c r="F21" s="537"/>
      <c r="G21" s="547"/>
      <c r="H21" s="547"/>
      <c r="I21" s="547"/>
      <c r="J21" s="547"/>
      <c r="K21" s="547"/>
      <c r="L21" s="547"/>
      <c r="M21" s="69" t="s">
        <v>69</v>
      </c>
      <c r="N21" s="69"/>
      <c r="O21" s="69"/>
      <c r="P21" s="69"/>
      <c r="Q21" s="69"/>
      <c r="R21" s="69"/>
      <c r="S21" s="69"/>
      <c r="T21" s="548"/>
      <c r="U21" s="549"/>
      <c r="V21" s="550" t="s">
        <v>54</v>
      </c>
      <c r="W21" s="551"/>
      <c r="X21" s="70" t="s">
        <v>44</v>
      </c>
      <c r="Y21" s="69"/>
      <c r="Z21" s="69"/>
      <c r="AA21" s="69"/>
      <c r="AB21" s="552"/>
      <c r="AC21" s="552"/>
      <c r="AD21" s="552"/>
      <c r="AE21" s="552"/>
      <c r="AF21" s="552"/>
      <c r="AG21" s="552"/>
      <c r="AH21" s="552"/>
      <c r="AI21" s="552"/>
      <c r="AJ21" s="553"/>
    </row>
    <row r="22" spans="1:48" ht="19.05" customHeight="1" x14ac:dyDescent="0.2">
      <c r="A22" s="562"/>
      <c r="B22" s="563"/>
      <c r="C22" s="564"/>
      <c r="D22" s="568" t="s">
        <v>62</v>
      </c>
      <c r="E22" s="529"/>
      <c r="F22" s="529"/>
      <c r="G22" s="565"/>
      <c r="H22" s="565"/>
      <c r="I22" s="565"/>
      <c r="J22" s="565"/>
      <c r="K22" s="565"/>
      <c r="L22" s="565"/>
      <c r="M22" s="569" t="s">
        <v>12</v>
      </c>
      <c r="N22" s="569"/>
      <c r="O22" s="569"/>
      <c r="P22" s="629"/>
      <c r="Q22" s="549"/>
      <c r="R22" s="71" t="s">
        <v>22</v>
      </c>
      <c r="S22" s="572" t="s">
        <v>64</v>
      </c>
      <c r="T22" s="572"/>
      <c r="U22" s="572"/>
      <c r="V22" s="533"/>
      <c r="W22" s="533"/>
      <c r="X22" s="533"/>
      <c r="Y22" s="533"/>
      <c r="Z22" s="533"/>
      <c r="AA22" s="533"/>
      <c r="AB22" s="533"/>
      <c r="AC22" s="533"/>
      <c r="AD22" s="533"/>
      <c r="AE22" s="533"/>
      <c r="AF22" s="533"/>
      <c r="AG22" s="533"/>
      <c r="AH22" s="533"/>
      <c r="AI22" s="533"/>
      <c r="AJ22" s="534"/>
    </row>
    <row r="23" spans="1:48" ht="19.05" customHeight="1" thickBot="1" x14ac:dyDescent="0.25">
      <c r="A23" s="484"/>
      <c r="B23" s="485"/>
      <c r="C23" s="518"/>
      <c r="D23" s="519" t="s">
        <v>20</v>
      </c>
      <c r="E23" s="519"/>
      <c r="F23" s="519"/>
      <c r="G23" s="560"/>
      <c r="H23" s="561"/>
      <c r="I23" s="477" t="s">
        <v>21</v>
      </c>
      <c r="J23" s="418"/>
      <c r="K23" s="418"/>
      <c r="L23" s="418"/>
      <c r="M23" s="519" t="s">
        <v>45</v>
      </c>
      <c r="N23" s="519"/>
      <c r="O23" s="519"/>
      <c r="P23" s="522">
        <f>IF(G23&gt;=100,25,IF(G23&gt;=70,20,IF(G23&gt;=50,15,IF(G23&gt;=1,10,0))))</f>
        <v>0</v>
      </c>
      <c r="Q23" s="523"/>
      <c r="R23" s="72" t="s">
        <v>46</v>
      </c>
      <c r="S23" s="501"/>
      <c r="T23" s="502"/>
      <c r="U23" s="502"/>
      <c r="V23" s="502"/>
      <c r="W23" s="502"/>
      <c r="X23" s="502"/>
      <c r="Y23" s="502"/>
      <c r="Z23" s="502"/>
      <c r="AA23" s="502"/>
      <c r="AB23" s="502"/>
      <c r="AC23" s="502"/>
      <c r="AD23" s="502"/>
      <c r="AE23" s="502"/>
      <c r="AF23" s="502"/>
      <c r="AG23" s="502"/>
      <c r="AH23" s="502"/>
      <c r="AI23" s="502"/>
      <c r="AJ23" s="503"/>
    </row>
    <row r="24" spans="1:48" ht="19.05" customHeight="1" x14ac:dyDescent="0.2">
      <c r="A24" s="535" t="s">
        <v>23</v>
      </c>
      <c r="B24" s="442"/>
      <c r="C24" s="443"/>
      <c r="D24" s="536" t="s">
        <v>32</v>
      </c>
      <c r="E24" s="536"/>
      <c r="F24" s="536"/>
      <c r="G24" s="104"/>
      <c r="H24" s="540" t="s">
        <v>67</v>
      </c>
      <c r="I24" s="540"/>
      <c r="J24" s="540"/>
      <c r="K24" s="540"/>
      <c r="L24" s="566"/>
      <c r="M24" s="104"/>
      <c r="N24" s="105" t="s">
        <v>33</v>
      </c>
      <c r="O24" s="108"/>
      <c r="P24" s="108"/>
      <c r="Q24" s="108"/>
      <c r="R24" s="108"/>
      <c r="S24" s="108"/>
      <c r="T24" s="108"/>
      <c r="U24" s="108"/>
      <c r="V24" s="108"/>
      <c r="W24" s="109"/>
      <c r="X24" s="104"/>
      <c r="Y24" s="540" t="s">
        <v>91</v>
      </c>
      <c r="Z24" s="540"/>
      <c r="AA24" s="540"/>
      <c r="AB24" s="540"/>
      <c r="AC24" s="540"/>
      <c r="AD24" s="540"/>
      <c r="AE24" s="540"/>
      <c r="AF24" s="540"/>
      <c r="AG24" s="540"/>
      <c r="AH24" s="540"/>
      <c r="AI24" s="540"/>
      <c r="AJ24" s="628"/>
    </row>
    <row r="25" spans="1:48" ht="19.05" customHeight="1" x14ac:dyDescent="0.2">
      <c r="A25" s="545" t="s">
        <v>66</v>
      </c>
      <c r="B25" s="546"/>
      <c r="C25" s="546"/>
      <c r="D25" s="537"/>
      <c r="E25" s="537"/>
      <c r="F25" s="537"/>
      <c r="G25" s="547"/>
      <c r="H25" s="547"/>
      <c r="I25" s="547"/>
      <c r="J25" s="547"/>
      <c r="K25" s="547"/>
      <c r="L25" s="547"/>
      <c r="M25" s="69" t="s">
        <v>69</v>
      </c>
      <c r="N25" s="69"/>
      <c r="O25" s="69"/>
      <c r="P25" s="69"/>
      <c r="Q25" s="69"/>
      <c r="R25" s="69"/>
      <c r="S25" s="69"/>
      <c r="T25" s="548"/>
      <c r="U25" s="549"/>
      <c r="V25" s="550" t="s">
        <v>54</v>
      </c>
      <c r="W25" s="551"/>
      <c r="X25" s="70" t="s">
        <v>44</v>
      </c>
      <c r="Y25" s="69"/>
      <c r="Z25" s="69"/>
      <c r="AA25" s="69"/>
      <c r="AB25" s="552"/>
      <c r="AC25" s="552"/>
      <c r="AD25" s="552"/>
      <c r="AE25" s="552"/>
      <c r="AF25" s="552"/>
      <c r="AG25" s="552"/>
      <c r="AH25" s="552"/>
      <c r="AI25" s="552"/>
      <c r="AJ25" s="553"/>
    </row>
    <row r="26" spans="1:48" ht="19.05" customHeight="1" x14ac:dyDescent="0.2">
      <c r="A26" s="562"/>
      <c r="B26" s="563"/>
      <c r="C26" s="564"/>
      <c r="D26" s="529" t="s">
        <v>62</v>
      </c>
      <c r="E26" s="529"/>
      <c r="F26" s="529"/>
      <c r="G26" s="565"/>
      <c r="H26" s="565"/>
      <c r="I26" s="565"/>
      <c r="J26" s="565"/>
      <c r="K26" s="565"/>
      <c r="L26" s="565"/>
      <c r="M26" s="529" t="s">
        <v>12</v>
      </c>
      <c r="N26" s="529"/>
      <c r="O26" s="529"/>
      <c r="P26" s="531"/>
      <c r="Q26" s="532"/>
      <c r="R26" s="73" t="s">
        <v>22</v>
      </c>
      <c r="S26" s="533" t="s">
        <v>64</v>
      </c>
      <c r="T26" s="533"/>
      <c r="U26" s="533"/>
      <c r="V26" s="533"/>
      <c r="W26" s="533"/>
      <c r="X26" s="533"/>
      <c r="Y26" s="533"/>
      <c r="Z26" s="533"/>
      <c r="AA26" s="533"/>
      <c r="AB26" s="533"/>
      <c r="AC26" s="533"/>
      <c r="AD26" s="533"/>
      <c r="AE26" s="533"/>
      <c r="AF26" s="533"/>
      <c r="AG26" s="533"/>
      <c r="AH26" s="533"/>
      <c r="AI26" s="533"/>
      <c r="AJ26" s="534"/>
    </row>
    <row r="27" spans="1:48" ht="19.05" customHeight="1" thickBot="1" x14ac:dyDescent="0.25">
      <c r="A27" s="484"/>
      <c r="B27" s="485"/>
      <c r="C27" s="518"/>
      <c r="D27" s="519" t="s">
        <v>20</v>
      </c>
      <c r="E27" s="519"/>
      <c r="F27" s="519"/>
      <c r="G27" s="560"/>
      <c r="H27" s="561"/>
      <c r="I27" s="477" t="s">
        <v>21</v>
      </c>
      <c r="J27" s="418"/>
      <c r="K27" s="418"/>
      <c r="L27" s="418"/>
      <c r="M27" s="519" t="s">
        <v>45</v>
      </c>
      <c r="N27" s="519"/>
      <c r="O27" s="519"/>
      <c r="P27" s="522">
        <f>IF(G27&gt;=100,25,IF(G27&gt;=70,20,IF(G27&gt;=50,15,IF(G27&gt;=1,10,0))))</f>
        <v>0</v>
      </c>
      <c r="Q27" s="523"/>
      <c r="R27" s="72" t="s">
        <v>46</v>
      </c>
      <c r="S27" s="501"/>
      <c r="T27" s="502"/>
      <c r="U27" s="502"/>
      <c r="V27" s="502"/>
      <c r="W27" s="502"/>
      <c r="X27" s="502"/>
      <c r="Y27" s="502"/>
      <c r="Z27" s="502"/>
      <c r="AA27" s="502"/>
      <c r="AB27" s="502"/>
      <c r="AC27" s="502"/>
      <c r="AD27" s="502"/>
      <c r="AE27" s="502"/>
      <c r="AF27" s="502"/>
      <c r="AG27" s="502"/>
      <c r="AH27" s="502"/>
      <c r="AI27" s="502"/>
      <c r="AJ27" s="503"/>
    </row>
    <row r="28" spans="1:48" ht="19.05" customHeight="1" x14ac:dyDescent="0.2">
      <c r="A28" s="535" t="s">
        <v>24</v>
      </c>
      <c r="B28" s="442"/>
      <c r="C28" s="443"/>
      <c r="D28" s="536" t="s">
        <v>32</v>
      </c>
      <c r="E28" s="536"/>
      <c r="F28" s="536"/>
      <c r="G28" s="104"/>
      <c r="H28" s="566" t="s">
        <v>67</v>
      </c>
      <c r="I28" s="567"/>
      <c r="J28" s="567"/>
      <c r="K28" s="567"/>
      <c r="L28" s="567"/>
      <c r="M28" s="104"/>
      <c r="N28" s="105" t="s">
        <v>33</v>
      </c>
      <c r="O28" s="108"/>
      <c r="P28" s="108"/>
      <c r="Q28" s="108"/>
      <c r="R28" s="108"/>
      <c r="S28" s="108"/>
      <c r="T28" s="108"/>
      <c r="U28" s="108"/>
      <c r="V28" s="108"/>
      <c r="W28" s="109"/>
      <c r="X28" s="104"/>
      <c r="Y28" s="540" t="s">
        <v>91</v>
      </c>
      <c r="Z28" s="540"/>
      <c r="AA28" s="540"/>
      <c r="AB28" s="540"/>
      <c r="AC28" s="540"/>
      <c r="AD28" s="540"/>
      <c r="AE28" s="540"/>
      <c r="AF28" s="540"/>
      <c r="AG28" s="540"/>
      <c r="AH28" s="540"/>
      <c r="AI28" s="540"/>
      <c r="AJ28" s="628"/>
    </row>
    <row r="29" spans="1:48" ht="19.05" customHeight="1" x14ac:dyDescent="0.2">
      <c r="A29" s="545" t="s">
        <v>66</v>
      </c>
      <c r="B29" s="546"/>
      <c r="C29" s="546"/>
      <c r="D29" s="537"/>
      <c r="E29" s="537"/>
      <c r="F29" s="537"/>
      <c r="G29" s="547"/>
      <c r="H29" s="547"/>
      <c r="I29" s="547"/>
      <c r="J29" s="547"/>
      <c r="K29" s="547"/>
      <c r="L29" s="547"/>
      <c r="M29" s="69" t="s">
        <v>69</v>
      </c>
      <c r="N29" s="69"/>
      <c r="O29" s="69"/>
      <c r="P29" s="69"/>
      <c r="Q29" s="69"/>
      <c r="R29" s="69"/>
      <c r="S29" s="69"/>
      <c r="T29" s="548"/>
      <c r="U29" s="549"/>
      <c r="V29" s="550" t="s">
        <v>54</v>
      </c>
      <c r="W29" s="551"/>
      <c r="X29" s="70" t="s">
        <v>44</v>
      </c>
      <c r="Y29" s="69"/>
      <c r="Z29" s="69"/>
      <c r="AA29" s="69"/>
      <c r="AB29" s="552"/>
      <c r="AC29" s="552"/>
      <c r="AD29" s="552"/>
      <c r="AE29" s="552"/>
      <c r="AF29" s="552"/>
      <c r="AG29" s="552"/>
      <c r="AH29" s="552"/>
      <c r="AI29" s="552"/>
      <c r="AJ29" s="553"/>
    </row>
    <row r="30" spans="1:48" ht="19.05" customHeight="1" x14ac:dyDescent="0.2">
      <c r="A30" s="562"/>
      <c r="B30" s="563"/>
      <c r="C30" s="564"/>
      <c r="D30" s="529" t="s">
        <v>62</v>
      </c>
      <c r="E30" s="529"/>
      <c r="F30" s="529"/>
      <c r="G30" s="565"/>
      <c r="H30" s="565"/>
      <c r="I30" s="565"/>
      <c r="J30" s="565"/>
      <c r="K30" s="565"/>
      <c r="L30" s="565"/>
      <c r="M30" s="529" t="s">
        <v>12</v>
      </c>
      <c r="N30" s="529"/>
      <c r="O30" s="529"/>
      <c r="P30" s="531"/>
      <c r="Q30" s="532"/>
      <c r="R30" s="73" t="s">
        <v>22</v>
      </c>
      <c r="S30" s="533" t="s">
        <v>64</v>
      </c>
      <c r="T30" s="533"/>
      <c r="U30" s="533"/>
      <c r="V30" s="533"/>
      <c r="W30" s="533"/>
      <c r="X30" s="533"/>
      <c r="Y30" s="533"/>
      <c r="Z30" s="533"/>
      <c r="AA30" s="533"/>
      <c r="AB30" s="533"/>
      <c r="AC30" s="533"/>
      <c r="AD30" s="533"/>
      <c r="AE30" s="533"/>
      <c r="AF30" s="533"/>
      <c r="AG30" s="533"/>
      <c r="AH30" s="533"/>
      <c r="AI30" s="533"/>
      <c r="AJ30" s="534"/>
    </row>
    <row r="31" spans="1:48" ht="19.05" customHeight="1" thickBot="1" x14ac:dyDescent="0.25">
      <c r="A31" s="484"/>
      <c r="B31" s="485"/>
      <c r="C31" s="518"/>
      <c r="D31" s="519" t="s">
        <v>20</v>
      </c>
      <c r="E31" s="519"/>
      <c r="F31" s="519"/>
      <c r="G31" s="560"/>
      <c r="H31" s="561"/>
      <c r="I31" s="477" t="s">
        <v>21</v>
      </c>
      <c r="J31" s="418"/>
      <c r="K31" s="418"/>
      <c r="L31" s="418"/>
      <c r="M31" s="519" t="s">
        <v>45</v>
      </c>
      <c r="N31" s="519"/>
      <c r="O31" s="519"/>
      <c r="P31" s="522">
        <f>IF(G31&gt;=100,25,IF(G31&gt;=70,20,IF(G31&gt;=50,15,IF(G31&gt;=1,10,0))))</f>
        <v>0</v>
      </c>
      <c r="Q31" s="523"/>
      <c r="R31" s="72" t="s">
        <v>46</v>
      </c>
      <c r="S31" s="501"/>
      <c r="T31" s="502"/>
      <c r="U31" s="502"/>
      <c r="V31" s="502"/>
      <c r="W31" s="502"/>
      <c r="X31" s="502"/>
      <c r="Y31" s="502"/>
      <c r="Z31" s="502"/>
      <c r="AA31" s="502"/>
      <c r="AB31" s="502"/>
      <c r="AC31" s="502"/>
      <c r="AD31" s="502"/>
      <c r="AE31" s="502"/>
      <c r="AF31" s="502"/>
      <c r="AG31" s="502"/>
      <c r="AH31" s="502"/>
      <c r="AI31" s="502"/>
      <c r="AJ31" s="503"/>
    </row>
    <row r="32" spans="1:48" ht="19.05" customHeight="1" x14ac:dyDescent="0.2">
      <c r="A32" s="52"/>
      <c r="B32" s="52"/>
      <c r="C32" s="52"/>
      <c r="D32" s="52"/>
      <c r="E32" s="52"/>
      <c r="F32" s="52"/>
      <c r="G32" s="63"/>
      <c r="H32" s="52"/>
      <c r="I32" s="52"/>
      <c r="J32" s="52"/>
      <c r="K32" s="52"/>
      <c r="L32" s="52"/>
      <c r="M32" s="52"/>
      <c r="N32" s="52"/>
      <c r="O32" s="52"/>
      <c r="P32" s="52"/>
      <c r="Q32" s="52"/>
      <c r="R32" s="52"/>
      <c r="S32" s="52"/>
      <c r="T32" s="52"/>
      <c r="U32" s="52"/>
      <c r="V32" s="52"/>
      <c r="W32" s="52"/>
      <c r="X32" s="52"/>
      <c r="Y32" s="52"/>
      <c r="Z32" s="52"/>
      <c r="AH32" s="52"/>
      <c r="AI32" s="52"/>
      <c r="AJ32" s="52"/>
    </row>
    <row r="33" spans="1:56" ht="19.05" customHeight="1" thickBot="1" x14ac:dyDescent="0.25">
      <c r="A33" s="52" t="s">
        <v>204</v>
      </c>
      <c r="B33" s="52"/>
      <c r="C33" s="52"/>
      <c r="D33" s="52"/>
      <c r="E33" s="52"/>
      <c r="F33" s="52"/>
      <c r="G33" s="63"/>
      <c r="H33" s="52"/>
      <c r="I33" s="52"/>
      <c r="J33" s="52"/>
      <c r="K33" s="52"/>
      <c r="L33" s="52"/>
      <c r="M33" s="52"/>
      <c r="N33" s="52"/>
      <c r="O33" s="52"/>
      <c r="P33" s="167"/>
      <c r="Q33" s="167"/>
      <c r="R33" s="63" t="s">
        <v>10</v>
      </c>
      <c r="S33" s="52"/>
      <c r="T33" s="52"/>
      <c r="U33" s="52"/>
      <c r="V33" s="52"/>
      <c r="W33" s="52"/>
      <c r="X33" s="52"/>
      <c r="Y33" s="52"/>
      <c r="Z33" s="52"/>
      <c r="AB33" s="52"/>
      <c r="AC33" s="52"/>
      <c r="AD33" s="63"/>
      <c r="AH33" s="52"/>
      <c r="AI33" s="52"/>
      <c r="AJ33" s="52"/>
    </row>
    <row r="34" spans="1:56" ht="19.05" customHeight="1" x14ac:dyDescent="0.2">
      <c r="A34" s="535" t="s">
        <v>13</v>
      </c>
      <c r="B34" s="442"/>
      <c r="C34" s="443"/>
      <c r="D34" s="536" t="s">
        <v>32</v>
      </c>
      <c r="E34" s="536"/>
      <c r="F34" s="536"/>
      <c r="G34" s="104"/>
      <c r="H34" s="566" t="s">
        <v>68</v>
      </c>
      <c r="I34" s="567"/>
      <c r="J34" s="567"/>
      <c r="K34" s="567"/>
      <c r="L34" s="567"/>
      <c r="M34" s="104"/>
      <c r="N34" s="540" t="s">
        <v>33</v>
      </c>
      <c r="O34" s="541"/>
      <c r="P34" s="541"/>
      <c r="Q34" s="541"/>
      <c r="R34" s="541"/>
      <c r="S34" s="541"/>
      <c r="T34" s="541"/>
      <c r="U34" s="541"/>
      <c r="V34" s="541"/>
      <c r="W34" s="542"/>
      <c r="X34" s="104"/>
      <c r="Y34" s="540" t="s">
        <v>91</v>
      </c>
      <c r="Z34" s="540"/>
      <c r="AA34" s="540"/>
      <c r="AB34" s="540"/>
      <c r="AC34" s="540"/>
      <c r="AD34" s="540"/>
      <c r="AE34" s="540"/>
      <c r="AF34" s="540"/>
      <c r="AG34" s="540"/>
      <c r="AH34" s="540"/>
      <c r="AI34" s="540"/>
      <c r="AJ34" s="628"/>
    </row>
    <row r="35" spans="1:56" ht="19.05" customHeight="1" x14ac:dyDescent="0.2">
      <c r="A35" s="545" t="s">
        <v>89</v>
      </c>
      <c r="B35" s="546"/>
      <c r="C35" s="546"/>
      <c r="D35" s="537"/>
      <c r="E35" s="537"/>
      <c r="F35" s="537"/>
      <c r="G35" s="547"/>
      <c r="H35" s="547"/>
      <c r="I35" s="547"/>
      <c r="J35" s="547"/>
      <c r="K35" s="547"/>
      <c r="L35" s="547"/>
      <c r="M35" s="69" t="s">
        <v>69</v>
      </c>
      <c r="N35" s="69"/>
      <c r="O35" s="69"/>
      <c r="P35" s="69"/>
      <c r="Q35" s="69"/>
      <c r="R35" s="69"/>
      <c r="S35" s="69"/>
      <c r="T35" s="557"/>
      <c r="U35" s="558"/>
      <c r="V35" s="546" t="s">
        <v>54</v>
      </c>
      <c r="W35" s="559"/>
      <c r="X35" s="70" t="s">
        <v>44</v>
      </c>
      <c r="Y35" s="69"/>
      <c r="Z35" s="69"/>
      <c r="AA35" s="69"/>
      <c r="AB35" s="524"/>
      <c r="AC35" s="524"/>
      <c r="AD35" s="524"/>
      <c r="AE35" s="524"/>
      <c r="AF35" s="524"/>
      <c r="AG35" s="524"/>
      <c r="AH35" s="524"/>
      <c r="AI35" s="524"/>
      <c r="AJ35" s="525"/>
    </row>
    <row r="36" spans="1:56" ht="19.05" customHeight="1" x14ac:dyDescent="0.2">
      <c r="A36" s="526" t="str">
        <f>IF(A22="更新","当該事業",IF(A22="継続利用","継続利用",""))</f>
        <v/>
      </c>
      <c r="B36" s="527"/>
      <c r="C36" s="528"/>
      <c r="D36" s="529" t="s">
        <v>62</v>
      </c>
      <c r="E36" s="529"/>
      <c r="F36" s="529"/>
      <c r="G36" s="565"/>
      <c r="H36" s="565"/>
      <c r="I36" s="565"/>
      <c r="J36" s="565"/>
      <c r="K36" s="565"/>
      <c r="L36" s="565"/>
      <c r="M36" s="529" t="s">
        <v>12</v>
      </c>
      <c r="N36" s="529"/>
      <c r="O36" s="529"/>
      <c r="P36" s="531"/>
      <c r="Q36" s="532"/>
      <c r="R36" s="73" t="s">
        <v>22</v>
      </c>
      <c r="S36" s="533" t="s">
        <v>65</v>
      </c>
      <c r="T36" s="533"/>
      <c r="U36" s="533"/>
      <c r="V36" s="533"/>
      <c r="W36" s="533"/>
      <c r="X36" s="533"/>
      <c r="Y36" s="533"/>
      <c r="Z36" s="533"/>
      <c r="AA36" s="533"/>
      <c r="AB36" s="533"/>
      <c r="AC36" s="533"/>
      <c r="AD36" s="533"/>
      <c r="AE36" s="533"/>
      <c r="AF36" s="533"/>
      <c r="AG36" s="533"/>
      <c r="AH36" s="533"/>
      <c r="AI36" s="533"/>
      <c r="AJ36" s="534"/>
      <c r="AK36" s="74"/>
    </row>
    <row r="37" spans="1:56" ht="19.05" customHeight="1" thickBot="1" x14ac:dyDescent="0.25">
      <c r="A37" s="484"/>
      <c r="B37" s="485"/>
      <c r="C37" s="518"/>
      <c r="D37" s="519" t="s">
        <v>20</v>
      </c>
      <c r="E37" s="519"/>
      <c r="F37" s="519"/>
      <c r="G37" s="560"/>
      <c r="H37" s="561"/>
      <c r="I37" s="477" t="s">
        <v>21</v>
      </c>
      <c r="J37" s="418"/>
      <c r="K37" s="418"/>
      <c r="L37" s="418"/>
      <c r="M37" s="519" t="s">
        <v>45</v>
      </c>
      <c r="N37" s="519"/>
      <c r="O37" s="519"/>
      <c r="P37" s="522">
        <f>IF(G37&gt;=100,25,IF(G37&gt;=70,20,IF(G37&gt;=50,15,IF(G37&gt;=1,10,0))))</f>
        <v>0</v>
      </c>
      <c r="Q37" s="523"/>
      <c r="R37" s="72" t="s">
        <v>46</v>
      </c>
      <c r="S37" s="501"/>
      <c r="T37" s="502"/>
      <c r="U37" s="502"/>
      <c r="V37" s="502"/>
      <c r="W37" s="502"/>
      <c r="X37" s="502"/>
      <c r="Y37" s="502"/>
      <c r="Z37" s="502"/>
      <c r="AA37" s="502"/>
      <c r="AB37" s="502"/>
      <c r="AC37" s="502"/>
      <c r="AD37" s="502"/>
      <c r="AE37" s="502"/>
      <c r="AF37" s="502"/>
      <c r="AG37" s="502"/>
      <c r="AH37" s="502"/>
      <c r="AI37" s="502"/>
      <c r="AJ37" s="503"/>
    </row>
    <row r="38" spans="1:56" ht="19.05" customHeight="1" x14ac:dyDescent="0.2">
      <c r="A38" s="535" t="s">
        <v>23</v>
      </c>
      <c r="B38" s="442"/>
      <c r="C38" s="443"/>
      <c r="D38" s="536" t="s">
        <v>32</v>
      </c>
      <c r="E38" s="536"/>
      <c r="F38" s="536"/>
      <c r="G38" s="104"/>
      <c r="H38" s="566" t="s">
        <v>68</v>
      </c>
      <c r="I38" s="567"/>
      <c r="J38" s="567"/>
      <c r="K38" s="567"/>
      <c r="L38" s="567"/>
      <c r="M38" s="104"/>
      <c r="N38" s="540" t="s">
        <v>33</v>
      </c>
      <c r="O38" s="626"/>
      <c r="P38" s="626"/>
      <c r="Q38" s="626"/>
      <c r="R38" s="626"/>
      <c r="S38" s="626"/>
      <c r="T38" s="626"/>
      <c r="U38" s="626"/>
      <c r="V38" s="626"/>
      <c r="W38" s="627"/>
      <c r="X38" s="104"/>
      <c r="Y38" s="540" t="s">
        <v>91</v>
      </c>
      <c r="Z38" s="540"/>
      <c r="AA38" s="540"/>
      <c r="AB38" s="540"/>
      <c r="AC38" s="540"/>
      <c r="AD38" s="540"/>
      <c r="AE38" s="540"/>
      <c r="AF38" s="540"/>
      <c r="AG38" s="540"/>
      <c r="AH38" s="540"/>
      <c r="AI38" s="540"/>
      <c r="AJ38" s="628"/>
    </row>
    <row r="39" spans="1:56" ht="19.05" customHeight="1" x14ac:dyDescent="0.2">
      <c r="A39" s="545" t="s">
        <v>89</v>
      </c>
      <c r="B39" s="546"/>
      <c r="C39" s="546"/>
      <c r="D39" s="537"/>
      <c r="E39" s="537"/>
      <c r="F39" s="537"/>
      <c r="G39" s="547"/>
      <c r="H39" s="547"/>
      <c r="I39" s="547"/>
      <c r="J39" s="547"/>
      <c r="K39" s="547"/>
      <c r="L39" s="547"/>
      <c r="M39" s="69" t="s">
        <v>69</v>
      </c>
      <c r="N39" s="69"/>
      <c r="O39" s="69"/>
      <c r="P39" s="69"/>
      <c r="Q39" s="69"/>
      <c r="R39" s="69"/>
      <c r="S39" s="69"/>
      <c r="T39" s="548"/>
      <c r="U39" s="549"/>
      <c r="V39" s="550" t="s">
        <v>54</v>
      </c>
      <c r="W39" s="551"/>
      <c r="X39" s="70" t="s">
        <v>44</v>
      </c>
      <c r="Y39" s="69"/>
      <c r="Z39" s="69"/>
      <c r="AA39" s="69"/>
      <c r="AB39" s="552"/>
      <c r="AC39" s="552"/>
      <c r="AD39" s="552"/>
      <c r="AE39" s="552"/>
      <c r="AF39" s="552"/>
      <c r="AG39" s="552"/>
      <c r="AH39" s="552"/>
      <c r="AI39" s="552"/>
      <c r="AJ39" s="553"/>
    </row>
    <row r="40" spans="1:56" ht="19.05" customHeight="1" x14ac:dyDescent="0.2">
      <c r="A40" s="526" t="str">
        <f>IF(A26="更新","当該事業",IF(A26="継続利用","継続利用",""))</f>
        <v/>
      </c>
      <c r="B40" s="527"/>
      <c r="C40" s="528"/>
      <c r="D40" s="529" t="s">
        <v>62</v>
      </c>
      <c r="E40" s="529"/>
      <c r="F40" s="529"/>
      <c r="G40" s="565"/>
      <c r="H40" s="565"/>
      <c r="I40" s="565"/>
      <c r="J40" s="565"/>
      <c r="K40" s="565"/>
      <c r="L40" s="565"/>
      <c r="M40" s="529" t="s">
        <v>12</v>
      </c>
      <c r="N40" s="529"/>
      <c r="O40" s="529"/>
      <c r="P40" s="531"/>
      <c r="Q40" s="532"/>
      <c r="R40" s="73" t="s">
        <v>22</v>
      </c>
      <c r="S40" s="533" t="s">
        <v>65</v>
      </c>
      <c r="T40" s="533"/>
      <c r="U40" s="533"/>
      <c r="V40" s="533"/>
      <c r="W40" s="533"/>
      <c r="X40" s="533"/>
      <c r="Y40" s="533"/>
      <c r="Z40" s="533"/>
      <c r="AA40" s="533"/>
      <c r="AB40" s="533"/>
      <c r="AC40" s="533"/>
      <c r="AD40" s="533"/>
      <c r="AE40" s="533"/>
      <c r="AF40" s="533"/>
      <c r="AG40" s="533"/>
      <c r="AH40" s="533"/>
      <c r="AI40" s="533"/>
      <c r="AJ40" s="534"/>
    </row>
    <row r="41" spans="1:56" ht="19.05" customHeight="1" thickBot="1" x14ac:dyDescent="0.25">
      <c r="A41" s="484"/>
      <c r="B41" s="485"/>
      <c r="C41" s="518"/>
      <c r="D41" s="519" t="s">
        <v>20</v>
      </c>
      <c r="E41" s="519"/>
      <c r="F41" s="519"/>
      <c r="G41" s="560"/>
      <c r="H41" s="561"/>
      <c r="I41" s="477" t="s">
        <v>21</v>
      </c>
      <c r="J41" s="418"/>
      <c r="K41" s="418"/>
      <c r="L41" s="418"/>
      <c r="M41" s="519" t="s">
        <v>45</v>
      </c>
      <c r="N41" s="519"/>
      <c r="O41" s="519"/>
      <c r="P41" s="522">
        <f>IF(G41&gt;=100,25,IF(G41&gt;=70,20,IF(G41&gt;=50,15,IF(G41&gt;=1,10,0))))</f>
        <v>0</v>
      </c>
      <c r="Q41" s="523"/>
      <c r="R41" s="72" t="s">
        <v>46</v>
      </c>
      <c r="S41" s="501"/>
      <c r="T41" s="502"/>
      <c r="U41" s="502"/>
      <c r="V41" s="502"/>
      <c r="W41" s="502"/>
      <c r="X41" s="502"/>
      <c r="Y41" s="502"/>
      <c r="Z41" s="502"/>
      <c r="AA41" s="502"/>
      <c r="AB41" s="502"/>
      <c r="AC41" s="502"/>
      <c r="AD41" s="502"/>
      <c r="AE41" s="502"/>
      <c r="AF41" s="502"/>
      <c r="AG41" s="502"/>
      <c r="AH41" s="502"/>
      <c r="AI41" s="502"/>
      <c r="AJ41" s="503"/>
    </row>
    <row r="42" spans="1:56" ht="19.05" customHeight="1" x14ac:dyDescent="0.2">
      <c r="A42" s="535" t="s">
        <v>24</v>
      </c>
      <c r="B42" s="442"/>
      <c r="C42" s="443"/>
      <c r="D42" s="536" t="s">
        <v>32</v>
      </c>
      <c r="E42" s="536"/>
      <c r="F42" s="536"/>
      <c r="G42" s="104"/>
      <c r="H42" s="566" t="s">
        <v>68</v>
      </c>
      <c r="I42" s="567"/>
      <c r="J42" s="567"/>
      <c r="K42" s="567"/>
      <c r="L42" s="567"/>
      <c r="M42" s="104"/>
      <c r="N42" s="540" t="s">
        <v>33</v>
      </c>
      <c r="O42" s="626"/>
      <c r="P42" s="626"/>
      <c r="Q42" s="626"/>
      <c r="R42" s="626"/>
      <c r="S42" s="626"/>
      <c r="T42" s="626"/>
      <c r="U42" s="626"/>
      <c r="V42" s="626"/>
      <c r="W42" s="627"/>
      <c r="X42" s="104"/>
      <c r="Y42" s="540" t="s">
        <v>91</v>
      </c>
      <c r="Z42" s="540"/>
      <c r="AA42" s="540"/>
      <c r="AB42" s="540"/>
      <c r="AC42" s="540"/>
      <c r="AD42" s="540"/>
      <c r="AE42" s="540"/>
      <c r="AF42" s="540"/>
      <c r="AG42" s="540"/>
      <c r="AH42" s="540"/>
      <c r="AI42" s="540"/>
      <c r="AJ42" s="628"/>
    </row>
    <row r="43" spans="1:56" ht="19.05" customHeight="1" x14ac:dyDescent="0.2">
      <c r="A43" s="545" t="s">
        <v>89</v>
      </c>
      <c r="B43" s="546"/>
      <c r="C43" s="546"/>
      <c r="D43" s="537"/>
      <c r="E43" s="537"/>
      <c r="F43" s="537"/>
      <c r="G43" s="547"/>
      <c r="H43" s="547"/>
      <c r="I43" s="547"/>
      <c r="J43" s="547"/>
      <c r="K43" s="547"/>
      <c r="L43" s="547"/>
      <c r="M43" s="69" t="s">
        <v>69</v>
      </c>
      <c r="N43" s="69"/>
      <c r="O43" s="69"/>
      <c r="P43" s="69"/>
      <c r="Q43" s="69"/>
      <c r="R43" s="69"/>
      <c r="S43" s="69"/>
      <c r="T43" s="548"/>
      <c r="U43" s="549"/>
      <c r="V43" s="550" t="s">
        <v>54</v>
      </c>
      <c r="W43" s="551"/>
      <c r="X43" s="70" t="s">
        <v>44</v>
      </c>
      <c r="Y43" s="69"/>
      <c r="Z43" s="69"/>
      <c r="AA43" s="69"/>
      <c r="AB43" s="552"/>
      <c r="AC43" s="552"/>
      <c r="AD43" s="552"/>
      <c r="AE43" s="552"/>
      <c r="AF43" s="552"/>
      <c r="AG43" s="552"/>
      <c r="AH43" s="552"/>
      <c r="AI43" s="552"/>
      <c r="AJ43" s="553"/>
    </row>
    <row r="44" spans="1:56" ht="19.05" customHeight="1" x14ac:dyDescent="0.2">
      <c r="A44" s="526" t="str">
        <f>IF(A30="更新","当該事業",IF(A30="継続利用","継続利用",""))</f>
        <v/>
      </c>
      <c r="B44" s="527"/>
      <c r="C44" s="528"/>
      <c r="D44" s="529" t="s">
        <v>62</v>
      </c>
      <c r="E44" s="529"/>
      <c r="F44" s="529"/>
      <c r="G44" s="565"/>
      <c r="H44" s="565"/>
      <c r="I44" s="565"/>
      <c r="J44" s="565"/>
      <c r="K44" s="565"/>
      <c r="L44" s="565"/>
      <c r="M44" s="529" t="s">
        <v>12</v>
      </c>
      <c r="N44" s="529"/>
      <c r="O44" s="529"/>
      <c r="P44" s="531"/>
      <c r="Q44" s="532"/>
      <c r="R44" s="73" t="s">
        <v>22</v>
      </c>
      <c r="S44" s="533" t="s">
        <v>65</v>
      </c>
      <c r="T44" s="533"/>
      <c r="U44" s="533"/>
      <c r="V44" s="533"/>
      <c r="W44" s="533"/>
      <c r="X44" s="533"/>
      <c r="Y44" s="533"/>
      <c r="Z44" s="533"/>
      <c r="AA44" s="533"/>
      <c r="AB44" s="533"/>
      <c r="AC44" s="533"/>
      <c r="AD44" s="533"/>
      <c r="AE44" s="533"/>
      <c r="AF44" s="533"/>
      <c r="AG44" s="533"/>
      <c r="AH44" s="533"/>
      <c r="AI44" s="533"/>
      <c r="AJ44" s="534"/>
    </row>
    <row r="45" spans="1:56" ht="19.05" customHeight="1" thickBot="1" x14ac:dyDescent="0.25">
      <c r="A45" s="484"/>
      <c r="B45" s="485"/>
      <c r="C45" s="518"/>
      <c r="D45" s="519" t="s">
        <v>20</v>
      </c>
      <c r="E45" s="519"/>
      <c r="F45" s="519"/>
      <c r="G45" s="560"/>
      <c r="H45" s="561"/>
      <c r="I45" s="477" t="s">
        <v>21</v>
      </c>
      <c r="J45" s="418"/>
      <c r="K45" s="418"/>
      <c r="L45" s="418"/>
      <c r="M45" s="519" t="s">
        <v>45</v>
      </c>
      <c r="N45" s="519"/>
      <c r="O45" s="519"/>
      <c r="P45" s="522">
        <f>IF(G45&gt;=100,25,IF(G45&gt;=70,20,IF(G45&gt;=50,15,IF(G45&gt;=1,10,0))))</f>
        <v>0</v>
      </c>
      <c r="Q45" s="523"/>
      <c r="R45" s="72" t="s">
        <v>46</v>
      </c>
      <c r="S45" s="501"/>
      <c r="T45" s="502"/>
      <c r="U45" s="502"/>
      <c r="V45" s="502"/>
      <c r="W45" s="502"/>
      <c r="X45" s="502"/>
      <c r="Y45" s="502"/>
      <c r="Z45" s="502"/>
      <c r="AA45" s="502"/>
      <c r="AB45" s="502"/>
      <c r="AC45" s="502"/>
      <c r="AD45" s="502"/>
      <c r="AE45" s="502"/>
      <c r="AF45" s="502"/>
      <c r="AG45" s="502"/>
      <c r="AH45" s="502"/>
      <c r="AI45" s="502"/>
      <c r="AJ45" s="503"/>
      <c r="AL45" s="74"/>
      <c r="AM45" s="74"/>
      <c r="AN45" s="74"/>
      <c r="AO45" s="74"/>
      <c r="AP45" s="74"/>
      <c r="AQ45" s="74"/>
      <c r="AR45" s="74"/>
      <c r="AS45" s="74"/>
      <c r="AT45" s="74"/>
      <c r="AU45" s="74"/>
      <c r="AV45" s="74"/>
      <c r="AW45" s="74"/>
      <c r="AX45" s="74"/>
      <c r="AY45" s="74"/>
      <c r="AZ45" s="74"/>
      <c r="BA45" s="74"/>
      <c r="BB45" s="74"/>
      <c r="BC45" s="74"/>
      <c r="BD45" s="74"/>
    </row>
    <row r="46" spans="1:56" ht="19.05" customHeight="1" x14ac:dyDescent="0.2">
      <c r="A46" s="52"/>
      <c r="B46" s="52"/>
      <c r="C46" s="52"/>
      <c r="D46" s="52"/>
      <c r="E46" s="52"/>
      <c r="F46" s="52"/>
      <c r="G46" s="63"/>
      <c r="H46" s="52"/>
      <c r="I46" s="52"/>
      <c r="J46" s="52"/>
      <c r="K46" s="52"/>
      <c r="L46" s="52"/>
      <c r="M46" s="52"/>
      <c r="N46" s="52"/>
      <c r="O46" s="52"/>
      <c r="P46" s="52"/>
      <c r="Q46" s="52"/>
      <c r="R46" s="52"/>
      <c r="S46" s="52"/>
      <c r="T46" s="52"/>
      <c r="U46" s="52"/>
      <c r="V46" s="52"/>
      <c r="W46" s="52"/>
      <c r="X46" s="52"/>
      <c r="Y46" s="52"/>
      <c r="Z46" s="52"/>
      <c r="AH46" s="52"/>
      <c r="AI46" s="52"/>
      <c r="AJ46" s="52"/>
    </row>
    <row r="47" spans="1:56" ht="19.05" customHeight="1" thickBot="1" x14ac:dyDescent="0.25">
      <c r="A47" s="52" t="s">
        <v>198</v>
      </c>
      <c r="B47" s="52"/>
      <c r="C47" s="52"/>
      <c r="D47" s="52"/>
      <c r="E47" s="52"/>
      <c r="F47" s="52"/>
      <c r="G47" s="63"/>
      <c r="H47" s="52"/>
      <c r="I47" s="52"/>
      <c r="J47" s="52"/>
      <c r="K47" s="52"/>
      <c r="L47" s="52"/>
      <c r="M47" s="52"/>
      <c r="N47" s="52"/>
      <c r="O47" s="52"/>
      <c r="P47" s="52"/>
      <c r="Q47" s="52"/>
      <c r="R47" s="52"/>
      <c r="S47" s="52"/>
      <c r="T47" s="52"/>
      <c r="U47" s="52"/>
      <c r="V47" s="52"/>
      <c r="W47" s="52"/>
      <c r="X47" s="52"/>
      <c r="Y47" s="52"/>
      <c r="Z47" s="52"/>
      <c r="AH47" s="52"/>
      <c r="AI47" s="52"/>
      <c r="AJ47" s="52"/>
    </row>
    <row r="48" spans="1:56" ht="19.05" customHeight="1" x14ac:dyDescent="0.2">
      <c r="A48" s="504" t="s">
        <v>34</v>
      </c>
      <c r="B48" s="505"/>
      <c r="C48" s="505"/>
      <c r="D48" s="505"/>
      <c r="E48" s="505"/>
      <c r="F48" s="505"/>
      <c r="G48" s="508" t="s">
        <v>107</v>
      </c>
      <c r="H48" s="508"/>
      <c r="I48" s="509"/>
      <c r="J48" s="512" t="s">
        <v>199</v>
      </c>
      <c r="K48" s="513"/>
      <c r="L48" s="513"/>
      <c r="M48" s="513"/>
      <c r="N48" s="513"/>
      <c r="O48" s="513"/>
      <c r="P48" s="513"/>
      <c r="Q48" s="513"/>
      <c r="R48" s="514"/>
      <c r="S48" s="472" t="s">
        <v>200</v>
      </c>
      <c r="T48" s="513"/>
      <c r="U48" s="513"/>
      <c r="V48" s="513"/>
      <c r="W48" s="513"/>
      <c r="X48" s="513"/>
      <c r="Y48" s="513"/>
      <c r="Z48" s="513"/>
      <c r="AA48" s="470"/>
      <c r="AB48" s="515" t="s">
        <v>201</v>
      </c>
      <c r="AC48" s="516"/>
      <c r="AD48" s="516"/>
      <c r="AE48" s="516"/>
      <c r="AF48" s="516"/>
      <c r="AG48" s="516"/>
      <c r="AH48" s="516"/>
      <c r="AI48" s="516"/>
      <c r="AJ48" s="517"/>
    </row>
    <row r="49" spans="1:66" ht="19.05" customHeight="1" x14ac:dyDescent="0.2">
      <c r="A49" s="506"/>
      <c r="B49" s="507"/>
      <c r="C49" s="507"/>
      <c r="D49" s="507"/>
      <c r="E49" s="507"/>
      <c r="F49" s="507"/>
      <c r="G49" s="510"/>
      <c r="H49" s="510"/>
      <c r="I49" s="511"/>
      <c r="J49" s="497" t="s">
        <v>96</v>
      </c>
      <c r="K49" s="498"/>
      <c r="L49" s="498"/>
      <c r="M49" s="494" t="s">
        <v>97</v>
      </c>
      <c r="N49" s="495"/>
      <c r="O49" s="495"/>
      <c r="P49" s="494" t="s">
        <v>108</v>
      </c>
      <c r="Q49" s="495"/>
      <c r="R49" s="500"/>
      <c r="S49" s="497" t="s">
        <v>96</v>
      </c>
      <c r="T49" s="498"/>
      <c r="U49" s="498"/>
      <c r="V49" s="494" t="s">
        <v>97</v>
      </c>
      <c r="W49" s="495"/>
      <c r="X49" s="495"/>
      <c r="Y49" s="494" t="s">
        <v>108</v>
      </c>
      <c r="Z49" s="495"/>
      <c r="AA49" s="496"/>
      <c r="AB49" s="497" t="s">
        <v>96</v>
      </c>
      <c r="AC49" s="498"/>
      <c r="AD49" s="498"/>
      <c r="AE49" s="494" t="s">
        <v>97</v>
      </c>
      <c r="AF49" s="495"/>
      <c r="AG49" s="495"/>
      <c r="AH49" s="494" t="s">
        <v>108</v>
      </c>
      <c r="AI49" s="495"/>
      <c r="AJ49" s="500"/>
    </row>
    <row r="50" spans="1:66" ht="19.05" customHeight="1" x14ac:dyDescent="0.2">
      <c r="A50" s="506"/>
      <c r="B50" s="507"/>
      <c r="C50" s="507"/>
      <c r="D50" s="507"/>
      <c r="E50" s="507"/>
      <c r="F50" s="507"/>
      <c r="G50" s="510"/>
      <c r="H50" s="510"/>
      <c r="I50" s="511"/>
      <c r="J50" s="499"/>
      <c r="K50" s="498"/>
      <c r="L50" s="498"/>
      <c r="M50" s="495"/>
      <c r="N50" s="495"/>
      <c r="O50" s="495"/>
      <c r="P50" s="495"/>
      <c r="Q50" s="495"/>
      <c r="R50" s="500"/>
      <c r="S50" s="499"/>
      <c r="T50" s="498"/>
      <c r="U50" s="498"/>
      <c r="V50" s="495"/>
      <c r="W50" s="495"/>
      <c r="X50" s="495"/>
      <c r="Y50" s="495"/>
      <c r="Z50" s="495"/>
      <c r="AA50" s="496"/>
      <c r="AB50" s="499"/>
      <c r="AC50" s="498"/>
      <c r="AD50" s="498"/>
      <c r="AE50" s="495"/>
      <c r="AF50" s="495"/>
      <c r="AG50" s="495"/>
      <c r="AH50" s="495"/>
      <c r="AI50" s="495"/>
      <c r="AJ50" s="500"/>
    </row>
    <row r="51" spans="1:66" ht="19.05" customHeight="1" x14ac:dyDescent="0.2">
      <c r="A51" s="492" t="s">
        <v>35</v>
      </c>
      <c r="B51" s="493"/>
      <c r="C51" s="493"/>
      <c r="D51" s="493"/>
      <c r="E51" s="493"/>
      <c r="F51" s="493"/>
      <c r="G51" s="394">
        <v>13</v>
      </c>
      <c r="H51" s="395"/>
      <c r="I51" s="75" t="s">
        <v>43</v>
      </c>
      <c r="J51" s="350"/>
      <c r="K51" s="351"/>
      <c r="L51" s="76" t="s">
        <v>8</v>
      </c>
      <c r="M51" s="362"/>
      <c r="N51" s="351"/>
      <c r="O51" s="76" t="s">
        <v>8</v>
      </c>
      <c r="P51" s="283">
        <f>(J51+M51)*G51</f>
        <v>0</v>
      </c>
      <c r="Q51" s="284"/>
      <c r="R51" s="77" t="s">
        <v>8</v>
      </c>
      <c r="S51" s="364"/>
      <c r="T51" s="365"/>
      <c r="U51" s="76" t="s">
        <v>8</v>
      </c>
      <c r="V51" s="351"/>
      <c r="W51" s="365"/>
      <c r="X51" s="76" t="s">
        <v>8</v>
      </c>
      <c r="Y51" s="283">
        <f t="shared" ref="Y51:Y61" si="0">(S51+V51)*G51</f>
        <v>0</v>
      </c>
      <c r="Z51" s="284"/>
      <c r="AA51" s="78" t="s">
        <v>8</v>
      </c>
      <c r="AB51" s="479">
        <f t="shared" ref="AB51:AB62" si="1">S51-J51</f>
        <v>0</v>
      </c>
      <c r="AC51" s="284"/>
      <c r="AD51" s="76" t="s">
        <v>8</v>
      </c>
      <c r="AE51" s="283">
        <f t="shared" ref="AE51:AE62" si="2">V51-M51</f>
        <v>0</v>
      </c>
      <c r="AF51" s="284"/>
      <c r="AG51" s="76" t="s">
        <v>8</v>
      </c>
      <c r="AH51" s="283">
        <f t="shared" ref="AH51:AH62" si="3">(AB51+AE51)*G51</f>
        <v>0</v>
      </c>
      <c r="AI51" s="284"/>
      <c r="AJ51" s="77" t="s">
        <v>8</v>
      </c>
    </row>
    <row r="52" spans="1:66" ht="19.05" customHeight="1" x14ac:dyDescent="0.2">
      <c r="A52" s="492" t="s">
        <v>36</v>
      </c>
      <c r="B52" s="493"/>
      <c r="C52" s="493"/>
      <c r="D52" s="493"/>
      <c r="E52" s="493"/>
      <c r="F52" s="493"/>
      <c r="G52" s="394">
        <v>17</v>
      </c>
      <c r="H52" s="395"/>
      <c r="I52" s="75" t="s">
        <v>43</v>
      </c>
      <c r="J52" s="350"/>
      <c r="K52" s="351"/>
      <c r="L52" s="76" t="s">
        <v>8</v>
      </c>
      <c r="M52" s="362"/>
      <c r="N52" s="351"/>
      <c r="O52" s="76" t="s">
        <v>8</v>
      </c>
      <c r="P52" s="283">
        <f t="shared" ref="P52:P62" si="4">(J52+M52)*G52</f>
        <v>0</v>
      </c>
      <c r="Q52" s="284"/>
      <c r="R52" s="77" t="s">
        <v>8</v>
      </c>
      <c r="S52" s="364"/>
      <c r="T52" s="365"/>
      <c r="U52" s="76" t="s">
        <v>8</v>
      </c>
      <c r="V52" s="351"/>
      <c r="W52" s="365"/>
      <c r="X52" s="76" t="s">
        <v>8</v>
      </c>
      <c r="Y52" s="283">
        <f>(S52+V52)*G52</f>
        <v>0</v>
      </c>
      <c r="Z52" s="284"/>
      <c r="AA52" s="78" t="s">
        <v>8</v>
      </c>
      <c r="AB52" s="479">
        <f t="shared" si="1"/>
        <v>0</v>
      </c>
      <c r="AC52" s="284"/>
      <c r="AD52" s="76" t="s">
        <v>8</v>
      </c>
      <c r="AE52" s="283">
        <f t="shared" si="2"/>
        <v>0</v>
      </c>
      <c r="AF52" s="284"/>
      <c r="AG52" s="76" t="s">
        <v>8</v>
      </c>
      <c r="AH52" s="283">
        <f t="shared" si="3"/>
        <v>0</v>
      </c>
      <c r="AI52" s="284"/>
      <c r="AJ52" s="77" t="s">
        <v>8</v>
      </c>
    </row>
    <row r="53" spans="1:66" ht="19.05" customHeight="1" x14ac:dyDescent="0.2">
      <c r="A53" s="492" t="s">
        <v>132</v>
      </c>
      <c r="B53" s="493"/>
      <c r="C53" s="493"/>
      <c r="D53" s="493"/>
      <c r="E53" s="493"/>
      <c r="F53" s="493"/>
      <c r="G53" s="394">
        <v>9</v>
      </c>
      <c r="H53" s="395"/>
      <c r="I53" s="75" t="s">
        <v>43</v>
      </c>
      <c r="J53" s="350"/>
      <c r="K53" s="351"/>
      <c r="L53" s="76" t="s">
        <v>8</v>
      </c>
      <c r="M53" s="362"/>
      <c r="N53" s="351"/>
      <c r="O53" s="76" t="s">
        <v>8</v>
      </c>
      <c r="P53" s="283">
        <f t="shared" si="4"/>
        <v>0</v>
      </c>
      <c r="Q53" s="284"/>
      <c r="R53" s="77" t="s">
        <v>8</v>
      </c>
      <c r="S53" s="364"/>
      <c r="T53" s="365"/>
      <c r="U53" s="76" t="s">
        <v>8</v>
      </c>
      <c r="V53" s="351"/>
      <c r="W53" s="365"/>
      <c r="X53" s="76" t="s">
        <v>8</v>
      </c>
      <c r="Y53" s="283">
        <f t="shared" si="0"/>
        <v>0</v>
      </c>
      <c r="Z53" s="284"/>
      <c r="AA53" s="78" t="s">
        <v>8</v>
      </c>
      <c r="AB53" s="479">
        <f t="shared" si="1"/>
        <v>0</v>
      </c>
      <c r="AC53" s="284"/>
      <c r="AD53" s="76" t="s">
        <v>8</v>
      </c>
      <c r="AE53" s="283">
        <f t="shared" si="2"/>
        <v>0</v>
      </c>
      <c r="AF53" s="284"/>
      <c r="AG53" s="76" t="s">
        <v>8</v>
      </c>
      <c r="AH53" s="283">
        <f t="shared" si="3"/>
        <v>0</v>
      </c>
      <c r="AI53" s="284"/>
      <c r="AJ53" s="77" t="s">
        <v>8</v>
      </c>
    </row>
    <row r="54" spans="1:66" ht="19.05" customHeight="1" x14ac:dyDescent="0.2">
      <c r="A54" s="492" t="s">
        <v>98</v>
      </c>
      <c r="B54" s="493"/>
      <c r="C54" s="493"/>
      <c r="D54" s="493"/>
      <c r="E54" s="493"/>
      <c r="F54" s="493"/>
      <c r="G54" s="394">
        <v>7</v>
      </c>
      <c r="H54" s="395"/>
      <c r="I54" s="75" t="s">
        <v>43</v>
      </c>
      <c r="J54" s="350"/>
      <c r="K54" s="351"/>
      <c r="L54" s="76" t="s">
        <v>8</v>
      </c>
      <c r="M54" s="362"/>
      <c r="N54" s="351"/>
      <c r="O54" s="76" t="s">
        <v>8</v>
      </c>
      <c r="P54" s="283">
        <f>(J54+M54)*G54</f>
        <v>0</v>
      </c>
      <c r="Q54" s="284"/>
      <c r="R54" s="77" t="s">
        <v>8</v>
      </c>
      <c r="S54" s="364"/>
      <c r="T54" s="365"/>
      <c r="U54" s="76" t="s">
        <v>8</v>
      </c>
      <c r="V54" s="351"/>
      <c r="W54" s="365"/>
      <c r="X54" s="76" t="s">
        <v>8</v>
      </c>
      <c r="Y54" s="283">
        <f t="shared" si="0"/>
        <v>0</v>
      </c>
      <c r="Z54" s="284"/>
      <c r="AA54" s="78" t="s">
        <v>8</v>
      </c>
      <c r="AB54" s="479">
        <f t="shared" si="1"/>
        <v>0</v>
      </c>
      <c r="AC54" s="284"/>
      <c r="AD54" s="76" t="s">
        <v>8</v>
      </c>
      <c r="AE54" s="283">
        <f t="shared" si="2"/>
        <v>0</v>
      </c>
      <c r="AF54" s="284"/>
      <c r="AG54" s="76" t="s">
        <v>8</v>
      </c>
      <c r="AH54" s="283">
        <f t="shared" si="3"/>
        <v>0</v>
      </c>
      <c r="AI54" s="284"/>
      <c r="AJ54" s="77" t="s">
        <v>8</v>
      </c>
    </row>
    <row r="55" spans="1:66" ht="19.05" customHeight="1" x14ac:dyDescent="0.2">
      <c r="A55" s="492" t="s">
        <v>133</v>
      </c>
      <c r="B55" s="493"/>
      <c r="C55" s="493"/>
      <c r="D55" s="493"/>
      <c r="E55" s="493"/>
      <c r="F55" s="493"/>
      <c r="G55" s="394">
        <v>12</v>
      </c>
      <c r="H55" s="395"/>
      <c r="I55" s="75" t="s">
        <v>43</v>
      </c>
      <c r="J55" s="350"/>
      <c r="K55" s="351"/>
      <c r="L55" s="76" t="s">
        <v>8</v>
      </c>
      <c r="M55" s="362"/>
      <c r="N55" s="351"/>
      <c r="O55" s="76" t="s">
        <v>8</v>
      </c>
      <c r="P55" s="283">
        <f t="shared" si="4"/>
        <v>0</v>
      </c>
      <c r="Q55" s="284"/>
      <c r="R55" s="77" t="s">
        <v>8</v>
      </c>
      <c r="S55" s="364"/>
      <c r="T55" s="365"/>
      <c r="U55" s="76" t="s">
        <v>8</v>
      </c>
      <c r="V55" s="351"/>
      <c r="W55" s="365"/>
      <c r="X55" s="76" t="s">
        <v>8</v>
      </c>
      <c r="Y55" s="283">
        <f t="shared" si="0"/>
        <v>0</v>
      </c>
      <c r="Z55" s="284"/>
      <c r="AA55" s="78" t="s">
        <v>8</v>
      </c>
      <c r="AB55" s="479">
        <f t="shared" si="1"/>
        <v>0</v>
      </c>
      <c r="AC55" s="284"/>
      <c r="AD55" s="76" t="s">
        <v>8</v>
      </c>
      <c r="AE55" s="283">
        <f t="shared" si="2"/>
        <v>0</v>
      </c>
      <c r="AF55" s="284"/>
      <c r="AG55" s="76" t="s">
        <v>8</v>
      </c>
      <c r="AH55" s="283">
        <f t="shared" si="3"/>
        <v>0</v>
      </c>
      <c r="AI55" s="284"/>
      <c r="AJ55" s="77" t="s">
        <v>8</v>
      </c>
    </row>
    <row r="56" spans="1:66" ht="19.05" customHeight="1" x14ac:dyDescent="0.2">
      <c r="A56" s="492" t="s">
        <v>39</v>
      </c>
      <c r="B56" s="493"/>
      <c r="C56" s="493"/>
      <c r="D56" s="493"/>
      <c r="E56" s="493"/>
      <c r="F56" s="493"/>
      <c r="G56" s="394">
        <v>15</v>
      </c>
      <c r="H56" s="395"/>
      <c r="I56" s="75" t="s">
        <v>43</v>
      </c>
      <c r="J56" s="350"/>
      <c r="K56" s="351"/>
      <c r="L56" s="76" t="s">
        <v>8</v>
      </c>
      <c r="M56" s="362"/>
      <c r="N56" s="351"/>
      <c r="O56" s="76" t="s">
        <v>8</v>
      </c>
      <c r="P56" s="283">
        <f t="shared" si="4"/>
        <v>0</v>
      </c>
      <c r="Q56" s="284"/>
      <c r="R56" s="77" t="s">
        <v>8</v>
      </c>
      <c r="S56" s="364"/>
      <c r="T56" s="365"/>
      <c r="U56" s="76" t="s">
        <v>8</v>
      </c>
      <c r="V56" s="351"/>
      <c r="W56" s="365"/>
      <c r="X56" s="76" t="s">
        <v>8</v>
      </c>
      <c r="Y56" s="283">
        <f t="shared" si="0"/>
        <v>0</v>
      </c>
      <c r="Z56" s="284"/>
      <c r="AA56" s="78" t="s">
        <v>8</v>
      </c>
      <c r="AB56" s="479">
        <f t="shared" si="1"/>
        <v>0</v>
      </c>
      <c r="AC56" s="284"/>
      <c r="AD56" s="76" t="s">
        <v>8</v>
      </c>
      <c r="AE56" s="283">
        <f t="shared" si="2"/>
        <v>0</v>
      </c>
      <c r="AF56" s="284"/>
      <c r="AG56" s="76" t="s">
        <v>8</v>
      </c>
      <c r="AH56" s="283">
        <f t="shared" si="3"/>
        <v>0</v>
      </c>
      <c r="AI56" s="284"/>
      <c r="AJ56" s="77" t="s">
        <v>8</v>
      </c>
    </row>
    <row r="57" spans="1:66" ht="19.05" customHeight="1" x14ac:dyDescent="0.2">
      <c r="A57" s="492" t="s">
        <v>40</v>
      </c>
      <c r="B57" s="493"/>
      <c r="C57" s="493"/>
      <c r="D57" s="493"/>
      <c r="E57" s="493"/>
      <c r="F57" s="493"/>
      <c r="G57" s="394">
        <v>11</v>
      </c>
      <c r="H57" s="395"/>
      <c r="I57" s="75" t="s">
        <v>43</v>
      </c>
      <c r="J57" s="350"/>
      <c r="K57" s="351"/>
      <c r="L57" s="76" t="s">
        <v>8</v>
      </c>
      <c r="M57" s="362"/>
      <c r="N57" s="351"/>
      <c r="O57" s="76" t="s">
        <v>8</v>
      </c>
      <c r="P57" s="283">
        <f t="shared" si="4"/>
        <v>0</v>
      </c>
      <c r="Q57" s="284"/>
      <c r="R57" s="77" t="s">
        <v>8</v>
      </c>
      <c r="S57" s="364"/>
      <c r="T57" s="365"/>
      <c r="U57" s="76" t="s">
        <v>8</v>
      </c>
      <c r="V57" s="351"/>
      <c r="W57" s="365"/>
      <c r="X57" s="76" t="s">
        <v>8</v>
      </c>
      <c r="Y57" s="283">
        <f t="shared" si="0"/>
        <v>0</v>
      </c>
      <c r="Z57" s="284"/>
      <c r="AA57" s="78" t="s">
        <v>8</v>
      </c>
      <c r="AB57" s="479">
        <f t="shared" si="1"/>
        <v>0</v>
      </c>
      <c r="AC57" s="284"/>
      <c r="AD57" s="76" t="s">
        <v>8</v>
      </c>
      <c r="AE57" s="283">
        <f t="shared" si="2"/>
        <v>0</v>
      </c>
      <c r="AF57" s="284"/>
      <c r="AG57" s="76" t="s">
        <v>8</v>
      </c>
      <c r="AH57" s="283">
        <f t="shared" si="3"/>
        <v>0</v>
      </c>
      <c r="AI57" s="284"/>
      <c r="AJ57" s="77" t="s">
        <v>8</v>
      </c>
    </row>
    <row r="58" spans="1:66" ht="19.05" customHeight="1" x14ac:dyDescent="0.2">
      <c r="A58" s="492" t="s">
        <v>41</v>
      </c>
      <c r="B58" s="493"/>
      <c r="C58" s="493"/>
      <c r="D58" s="493"/>
      <c r="E58" s="493"/>
      <c r="F58" s="493"/>
      <c r="G58" s="394">
        <v>11</v>
      </c>
      <c r="H58" s="395"/>
      <c r="I58" s="75" t="s">
        <v>43</v>
      </c>
      <c r="J58" s="350"/>
      <c r="K58" s="351"/>
      <c r="L58" s="76" t="s">
        <v>8</v>
      </c>
      <c r="M58" s="362"/>
      <c r="N58" s="351"/>
      <c r="O58" s="76" t="s">
        <v>8</v>
      </c>
      <c r="P58" s="283">
        <f t="shared" si="4"/>
        <v>0</v>
      </c>
      <c r="Q58" s="284"/>
      <c r="R58" s="77" t="s">
        <v>8</v>
      </c>
      <c r="S58" s="364"/>
      <c r="T58" s="365"/>
      <c r="U58" s="76" t="s">
        <v>8</v>
      </c>
      <c r="V58" s="351"/>
      <c r="W58" s="365"/>
      <c r="X58" s="76" t="s">
        <v>8</v>
      </c>
      <c r="Y58" s="283">
        <f t="shared" si="0"/>
        <v>0</v>
      </c>
      <c r="Z58" s="284"/>
      <c r="AA58" s="78" t="s">
        <v>8</v>
      </c>
      <c r="AB58" s="479">
        <f t="shared" si="1"/>
        <v>0</v>
      </c>
      <c r="AC58" s="284"/>
      <c r="AD58" s="76" t="s">
        <v>8</v>
      </c>
      <c r="AE58" s="283">
        <f t="shared" si="2"/>
        <v>0</v>
      </c>
      <c r="AF58" s="284"/>
      <c r="AG58" s="76" t="s">
        <v>8</v>
      </c>
      <c r="AH58" s="283">
        <f t="shared" si="3"/>
        <v>0</v>
      </c>
      <c r="AI58" s="284"/>
      <c r="AJ58" s="77" t="s">
        <v>8</v>
      </c>
    </row>
    <row r="59" spans="1:66" ht="19.05" customHeight="1" x14ac:dyDescent="0.2">
      <c r="A59" s="492" t="s">
        <v>134</v>
      </c>
      <c r="B59" s="493"/>
      <c r="C59" s="493"/>
      <c r="D59" s="493"/>
      <c r="E59" s="493"/>
      <c r="F59" s="493"/>
      <c r="G59" s="394">
        <v>10</v>
      </c>
      <c r="H59" s="395"/>
      <c r="I59" s="75" t="s">
        <v>43</v>
      </c>
      <c r="J59" s="350"/>
      <c r="K59" s="351"/>
      <c r="L59" s="76" t="s">
        <v>8</v>
      </c>
      <c r="M59" s="362"/>
      <c r="N59" s="351"/>
      <c r="O59" s="76" t="s">
        <v>8</v>
      </c>
      <c r="P59" s="283">
        <f t="shared" si="4"/>
        <v>0</v>
      </c>
      <c r="Q59" s="284"/>
      <c r="R59" s="77" t="s">
        <v>8</v>
      </c>
      <c r="S59" s="364"/>
      <c r="T59" s="365"/>
      <c r="U59" s="76" t="s">
        <v>8</v>
      </c>
      <c r="V59" s="351"/>
      <c r="W59" s="365"/>
      <c r="X59" s="76" t="s">
        <v>8</v>
      </c>
      <c r="Y59" s="283">
        <f t="shared" si="0"/>
        <v>0</v>
      </c>
      <c r="Z59" s="284"/>
      <c r="AA59" s="78" t="s">
        <v>8</v>
      </c>
      <c r="AB59" s="479">
        <f t="shared" si="1"/>
        <v>0</v>
      </c>
      <c r="AC59" s="284"/>
      <c r="AD59" s="76" t="s">
        <v>8</v>
      </c>
      <c r="AE59" s="283">
        <f t="shared" si="2"/>
        <v>0</v>
      </c>
      <c r="AF59" s="284"/>
      <c r="AG59" s="76" t="s">
        <v>8</v>
      </c>
      <c r="AH59" s="283">
        <f t="shared" si="3"/>
        <v>0</v>
      </c>
      <c r="AI59" s="284"/>
      <c r="AJ59" s="77" t="s">
        <v>8</v>
      </c>
    </row>
    <row r="60" spans="1:66" ht="19.05" customHeight="1" x14ac:dyDescent="0.2">
      <c r="A60" s="488" t="s">
        <v>84</v>
      </c>
      <c r="B60" s="489"/>
      <c r="C60" s="489"/>
      <c r="D60" s="489"/>
      <c r="E60" s="489"/>
      <c r="F60" s="489"/>
      <c r="G60" s="490"/>
      <c r="H60" s="491"/>
      <c r="I60" s="75" t="s">
        <v>43</v>
      </c>
      <c r="J60" s="350"/>
      <c r="K60" s="351"/>
      <c r="L60" s="76" t="s">
        <v>8</v>
      </c>
      <c r="M60" s="362"/>
      <c r="N60" s="351"/>
      <c r="O60" s="76" t="s">
        <v>8</v>
      </c>
      <c r="P60" s="283">
        <f t="shared" si="4"/>
        <v>0</v>
      </c>
      <c r="Q60" s="284"/>
      <c r="R60" s="77" t="s">
        <v>8</v>
      </c>
      <c r="S60" s="364"/>
      <c r="T60" s="365"/>
      <c r="U60" s="76" t="s">
        <v>8</v>
      </c>
      <c r="V60" s="351"/>
      <c r="W60" s="365"/>
      <c r="X60" s="76" t="s">
        <v>8</v>
      </c>
      <c r="Y60" s="283">
        <f t="shared" si="0"/>
        <v>0</v>
      </c>
      <c r="Z60" s="284"/>
      <c r="AA60" s="78" t="s">
        <v>8</v>
      </c>
      <c r="AB60" s="479">
        <f t="shared" si="1"/>
        <v>0</v>
      </c>
      <c r="AC60" s="284"/>
      <c r="AD60" s="76" t="s">
        <v>8</v>
      </c>
      <c r="AE60" s="283">
        <f t="shared" si="2"/>
        <v>0</v>
      </c>
      <c r="AF60" s="284"/>
      <c r="AG60" s="76" t="s">
        <v>8</v>
      </c>
      <c r="AH60" s="283">
        <f t="shared" si="3"/>
        <v>0</v>
      </c>
      <c r="AI60" s="284"/>
      <c r="AJ60" s="77" t="s">
        <v>8</v>
      </c>
    </row>
    <row r="61" spans="1:66" ht="19.05" customHeight="1" x14ac:dyDescent="0.2">
      <c r="A61" s="488" t="s">
        <v>84</v>
      </c>
      <c r="B61" s="489"/>
      <c r="C61" s="489"/>
      <c r="D61" s="489"/>
      <c r="E61" s="489"/>
      <c r="F61" s="489"/>
      <c r="G61" s="490"/>
      <c r="H61" s="491"/>
      <c r="I61" s="75" t="s">
        <v>43</v>
      </c>
      <c r="J61" s="350"/>
      <c r="K61" s="351"/>
      <c r="L61" s="76" t="s">
        <v>8</v>
      </c>
      <c r="M61" s="362"/>
      <c r="N61" s="351"/>
      <c r="O61" s="76" t="s">
        <v>8</v>
      </c>
      <c r="P61" s="283">
        <f t="shared" si="4"/>
        <v>0</v>
      </c>
      <c r="Q61" s="284"/>
      <c r="R61" s="77" t="s">
        <v>8</v>
      </c>
      <c r="S61" s="364"/>
      <c r="T61" s="365"/>
      <c r="U61" s="76" t="s">
        <v>8</v>
      </c>
      <c r="V61" s="351"/>
      <c r="W61" s="365"/>
      <c r="X61" s="76" t="s">
        <v>8</v>
      </c>
      <c r="Y61" s="283">
        <f t="shared" si="0"/>
        <v>0</v>
      </c>
      <c r="Z61" s="284"/>
      <c r="AA61" s="78" t="s">
        <v>8</v>
      </c>
      <c r="AB61" s="479">
        <f t="shared" si="1"/>
        <v>0</v>
      </c>
      <c r="AC61" s="284"/>
      <c r="AD61" s="76" t="s">
        <v>8</v>
      </c>
      <c r="AE61" s="283">
        <f t="shared" si="2"/>
        <v>0</v>
      </c>
      <c r="AF61" s="284"/>
      <c r="AG61" s="76" t="s">
        <v>8</v>
      </c>
      <c r="AH61" s="283">
        <f t="shared" si="3"/>
        <v>0</v>
      </c>
      <c r="AI61" s="284"/>
      <c r="AJ61" s="77" t="s">
        <v>8</v>
      </c>
    </row>
    <row r="62" spans="1:66" ht="19.05" customHeight="1" x14ac:dyDescent="0.2">
      <c r="A62" s="488" t="s">
        <v>84</v>
      </c>
      <c r="B62" s="489"/>
      <c r="C62" s="489"/>
      <c r="D62" s="489"/>
      <c r="E62" s="489"/>
      <c r="F62" s="489"/>
      <c r="G62" s="490"/>
      <c r="H62" s="491"/>
      <c r="I62" s="75" t="s">
        <v>43</v>
      </c>
      <c r="J62" s="350"/>
      <c r="K62" s="351"/>
      <c r="L62" s="76" t="s">
        <v>8</v>
      </c>
      <c r="M62" s="362"/>
      <c r="N62" s="351"/>
      <c r="O62" s="76" t="s">
        <v>8</v>
      </c>
      <c r="P62" s="283">
        <f t="shared" si="4"/>
        <v>0</v>
      </c>
      <c r="Q62" s="284"/>
      <c r="R62" s="77" t="s">
        <v>8</v>
      </c>
      <c r="S62" s="364"/>
      <c r="T62" s="365"/>
      <c r="U62" s="76" t="s">
        <v>8</v>
      </c>
      <c r="V62" s="351"/>
      <c r="W62" s="365"/>
      <c r="X62" s="76" t="s">
        <v>8</v>
      </c>
      <c r="Y62" s="283">
        <f>(S62+V62)*G62</f>
        <v>0</v>
      </c>
      <c r="Z62" s="284"/>
      <c r="AA62" s="78" t="s">
        <v>8</v>
      </c>
      <c r="AB62" s="479">
        <f t="shared" si="1"/>
        <v>0</v>
      </c>
      <c r="AC62" s="284"/>
      <c r="AD62" s="76" t="s">
        <v>8</v>
      </c>
      <c r="AE62" s="283">
        <f t="shared" si="2"/>
        <v>0</v>
      </c>
      <c r="AF62" s="284"/>
      <c r="AG62" s="76" t="s">
        <v>8</v>
      </c>
      <c r="AH62" s="283">
        <f t="shared" si="3"/>
        <v>0</v>
      </c>
      <c r="AI62" s="284"/>
      <c r="AJ62" s="77" t="s">
        <v>8</v>
      </c>
    </row>
    <row r="63" spans="1:66" ht="19.05" customHeight="1" x14ac:dyDescent="0.2">
      <c r="A63" s="480" t="s">
        <v>7</v>
      </c>
      <c r="B63" s="481"/>
      <c r="C63" s="481"/>
      <c r="D63" s="481"/>
      <c r="E63" s="481"/>
      <c r="F63" s="481"/>
      <c r="G63" s="481"/>
      <c r="H63" s="481"/>
      <c r="I63" s="482"/>
      <c r="J63" s="479">
        <f>SUM(J51:K62)</f>
        <v>0</v>
      </c>
      <c r="K63" s="284"/>
      <c r="L63" s="76" t="s">
        <v>8</v>
      </c>
      <c r="M63" s="283">
        <f>SUM(M51:N62)</f>
        <v>0</v>
      </c>
      <c r="N63" s="284"/>
      <c r="O63" s="76" t="s">
        <v>8</v>
      </c>
      <c r="P63" s="283">
        <f>SUM(P51:Q62)</f>
        <v>0</v>
      </c>
      <c r="Q63" s="284"/>
      <c r="R63" s="77" t="s">
        <v>8</v>
      </c>
      <c r="S63" s="487">
        <f>SUM(S51:T62)</f>
        <v>0</v>
      </c>
      <c r="T63" s="284"/>
      <c r="U63" s="76" t="s">
        <v>8</v>
      </c>
      <c r="V63" s="283">
        <f>SUM(V51:W62)</f>
        <v>0</v>
      </c>
      <c r="W63" s="284"/>
      <c r="X63" s="76" t="s">
        <v>8</v>
      </c>
      <c r="Y63" s="283">
        <f>SUM(Y51:Z62)</f>
        <v>0</v>
      </c>
      <c r="Z63" s="284"/>
      <c r="AA63" s="78" t="s">
        <v>8</v>
      </c>
      <c r="AB63" s="479">
        <f>SUM(AB51:AC62)</f>
        <v>0</v>
      </c>
      <c r="AC63" s="284"/>
      <c r="AD63" s="76" t="s">
        <v>8</v>
      </c>
      <c r="AE63" s="283">
        <f>SUM(AE51:AF62)</f>
        <v>0</v>
      </c>
      <c r="AF63" s="284"/>
      <c r="AG63" s="76" t="s">
        <v>8</v>
      </c>
      <c r="AH63" s="283">
        <f>SUM(AH51:AI62)</f>
        <v>0</v>
      </c>
      <c r="AI63" s="284"/>
      <c r="AJ63" s="77" t="s">
        <v>8</v>
      </c>
    </row>
    <row r="64" spans="1:66" ht="19.05" customHeight="1" thickBot="1" x14ac:dyDescent="0.25">
      <c r="A64" s="483"/>
      <c r="B64" s="445"/>
      <c r="C64" s="445"/>
      <c r="D64" s="445"/>
      <c r="E64" s="445"/>
      <c r="F64" s="445"/>
      <c r="G64" s="445"/>
      <c r="H64" s="445"/>
      <c r="I64" s="460"/>
      <c r="J64" s="462">
        <f>J63/100</f>
        <v>0</v>
      </c>
      <c r="K64" s="463"/>
      <c r="L64" s="79" t="s">
        <v>46</v>
      </c>
      <c r="M64" s="463">
        <f>M63/100</f>
        <v>0</v>
      </c>
      <c r="N64" s="463"/>
      <c r="O64" s="79" t="s">
        <v>46</v>
      </c>
      <c r="P64" s="463">
        <f>P63/100</f>
        <v>0</v>
      </c>
      <c r="Q64" s="463"/>
      <c r="R64" s="80" t="s">
        <v>46</v>
      </c>
      <c r="S64" s="462">
        <f>S63/100</f>
        <v>0</v>
      </c>
      <c r="T64" s="463"/>
      <c r="U64" s="79" t="s">
        <v>46</v>
      </c>
      <c r="V64" s="463">
        <f>V63/100</f>
        <v>0</v>
      </c>
      <c r="W64" s="463"/>
      <c r="X64" s="79" t="s">
        <v>46</v>
      </c>
      <c r="Y64" s="463">
        <f>Y63/100</f>
        <v>0</v>
      </c>
      <c r="Z64" s="463"/>
      <c r="AA64" s="80" t="s">
        <v>46</v>
      </c>
      <c r="AB64" s="462">
        <f>AB63/100</f>
        <v>0</v>
      </c>
      <c r="AC64" s="463"/>
      <c r="AD64" s="79" t="s">
        <v>46</v>
      </c>
      <c r="AE64" s="463">
        <f>AE63/100</f>
        <v>0</v>
      </c>
      <c r="AF64" s="463"/>
      <c r="AG64" s="79" t="s">
        <v>46</v>
      </c>
      <c r="AH64" s="463">
        <f>AH63/100</f>
        <v>0</v>
      </c>
      <c r="AI64" s="463"/>
      <c r="AJ64" s="80" t="s">
        <v>46</v>
      </c>
      <c r="AU64" s="464"/>
      <c r="AV64" s="464"/>
      <c r="AW64" s="464"/>
      <c r="AX64" s="65"/>
      <c r="BG64" s="464"/>
      <c r="BH64" s="464"/>
      <c r="BI64" s="464"/>
      <c r="BJ64" s="65"/>
      <c r="BK64" s="464"/>
      <c r="BL64" s="464"/>
      <c r="BM64" s="464"/>
      <c r="BN64" s="65"/>
    </row>
    <row r="65" spans="1:66" ht="19.05" customHeight="1" thickBot="1" x14ac:dyDescent="0.25">
      <c r="A65" s="484"/>
      <c r="B65" s="485"/>
      <c r="C65" s="485"/>
      <c r="D65" s="485"/>
      <c r="E65" s="485"/>
      <c r="F65" s="485"/>
      <c r="G65" s="485"/>
      <c r="H65" s="485"/>
      <c r="I65" s="486"/>
      <c r="J65" s="465">
        <f>J64+M64</f>
        <v>0</v>
      </c>
      <c r="K65" s="465"/>
      <c r="L65" s="465"/>
      <c r="M65" s="465"/>
      <c r="N65" s="465"/>
      <c r="O65" s="79" t="s">
        <v>46</v>
      </c>
      <c r="P65" s="74"/>
      <c r="Q65" s="74"/>
      <c r="R65" s="74"/>
      <c r="S65" s="466">
        <f>S64+V64</f>
        <v>0</v>
      </c>
      <c r="T65" s="465"/>
      <c r="U65" s="465"/>
      <c r="V65" s="465"/>
      <c r="W65" s="465"/>
      <c r="X65" s="81" t="s">
        <v>46</v>
      </c>
      <c r="Y65" s="74"/>
      <c r="Z65" s="74"/>
      <c r="AA65" s="74"/>
      <c r="AB65" s="466">
        <f>AB64+AE64</f>
        <v>0</v>
      </c>
      <c r="AC65" s="465"/>
      <c r="AD65" s="465"/>
      <c r="AE65" s="465"/>
      <c r="AF65" s="465"/>
      <c r="AG65" s="81" t="s">
        <v>46</v>
      </c>
      <c r="AH65" s="82"/>
      <c r="AI65" s="82"/>
      <c r="AJ65" s="82"/>
      <c r="AU65" s="83"/>
      <c r="AV65" s="83"/>
      <c r="AW65" s="83"/>
      <c r="AX65" s="65"/>
      <c r="BG65" s="83"/>
      <c r="BH65" s="83"/>
      <c r="BI65" s="83"/>
      <c r="BJ65" s="65"/>
      <c r="BK65" s="83"/>
      <c r="BL65" s="83"/>
      <c r="BM65" s="83"/>
      <c r="BN65" s="65"/>
    </row>
    <row r="66" spans="1:66" ht="19.05" customHeight="1" x14ac:dyDescent="0.2">
      <c r="A66" s="51" t="s">
        <v>111</v>
      </c>
      <c r="N66" s="83"/>
      <c r="O66" s="83"/>
      <c r="P66" s="83"/>
      <c r="Q66" s="65"/>
      <c r="Z66" s="83"/>
      <c r="AA66" s="83"/>
      <c r="AB66" s="83"/>
      <c r="AC66" s="65"/>
      <c r="AD66" s="83"/>
      <c r="AE66" s="83"/>
      <c r="AF66" s="83"/>
      <c r="AG66" s="65"/>
    </row>
    <row r="67" spans="1:66" ht="19.05" customHeight="1" x14ac:dyDescent="0.2">
      <c r="A67" s="51" t="s">
        <v>109</v>
      </c>
      <c r="N67" s="83"/>
      <c r="O67" s="83"/>
      <c r="P67" s="83"/>
      <c r="Q67" s="65"/>
      <c r="Z67" s="83"/>
      <c r="AA67" s="83"/>
      <c r="AB67" s="83"/>
      <c r="AC67" s="65"/>
      <c r="AD67" s="83"/>
      <c r="AE67" s="83"/>
      <c r="AF67" s="83"/>
      <c r="AG67" s="65"/>
    </row>
    <row r="68" spans="1:66" ht="19.05" customHeight="1" x14ac:dyDescent="0.2">
      <c r="N68" s="83"/>
      <c r="O68" s="83"/>
      <c r="P68" s="83"/>
      <c r="Q68" s="65"/>
      <c r="Z68" s="83"/>
      <c r="AA68" s="83"/>
      <c r="AB68" s="83"/>
      <c r="AC68" s="65"/>
      <c r="AD68" s="83"/>
      <c r="AE68" s="83"/>
      <c r="AF68" s="83"/>
      <c r="AG68" s="65"/>
    </row>
    <row r="69" spans="1:66" ht="19.05" customHeight="1" thickBot="1" x14ac:dyDescent="0.25">
      <c r="A69" s="52" t="s">
        <v>11</v>
      </c>
      <c r="B69" s="52"/>
      <c r="C69" s="52"/>
      <c r="D69" s="52"/>
      <c r="E69" s="52"/>
      <c r="F69" s="52"/>
      <c r="G69" s="63"/>
      <c r="H69" s="52"/>
      <c r="I69" s="52"/>
      <c r="J69" s="52"/>
      <c r="K69" s="52"/>
      <c r="L69" s="52"/>
      <c r="M69" s="52"/>
      <c r="N69" s="52"/>
      <c r="O69" s="52"/>
      <c r="P69" s="52"/>
      <c r="Q69" s="52"/>
      <c r="R69" s="52"/>
      <c r="S69" s="52"/>
      <c r="T69" s="52"/>
      <c r="U69" s="52"/>
      <c r="V69" s="52"/>
      <c r="W69" s="52"/>
      <c r="X69" s="52"/>
      <c r="Y69" s="52"/>
      <c r="Z69" s="52"/>
      <c r="AA69" s="52"/>
    </row>
    <row r="70" spans="1:66" ht="19.05" customHeight="1" x14ac:dyDescent="0.2">
      <c r="A70" s="432" t="s">
        <v>29</v>
      </c>
      <c r="B70" s="433"/>
      <c r="C70" s="433"/>
      <c r="D70" s="433"/>
      <c r="E70" s="433"/>
      <c r="F70" s="433"/>
      <c r="G70" s="433"/>
      <c r="H70" s="433"/>
      <c r="I70" s="433"/>
      <c r="J70" s="433"/>
      <c r="K70" s="434"/>
      <c r="L70" s="470" t="s">
        <v>202</v>
      </c>
      <c r="M70" s="471"/>
      <c r="N70" s="471"/>
      <c r="O70" s="471"/>
      <c r="P70" s="471"/>
      <c r="Q70" s="471"/>
      <c r="R70" s="472"/>
      <c r="S70" s="470" t="s">
        <v>203</v>
      </c>
      <c r="T70" s="471"/>
      <c r="U70" s="471"/>
      <c r="V70" s="471"/>
      <c r="W70" s="471"/>
      <c r="X70" s="471"/>
      <c r="Y70" s="473"/>
      <c r="Z70" s="52"/>
      <c r="AA70" s="52"/>
    </row>
    <row r="71" spans="1:66" ht="19.05" customHeight="1" thickBot="1" x14ac:dyDescent="0.25">
      <c r="A71" s="467"/>
      <c r="B71" s="468"/>
      <c r="C71" s="468"/>
      <c r="D71" s="468"/>
      <c r="E71" s="468"/>
      <c r="F71" s="468"/>
      <c r="G71" s="468"/>
      <c r="H71" s="468"/>
      <c r="I71" s="468"/>
      <c r="J71" s="468"/>
      <c r="K71" s="469"/>
      <c r="L71" s="474"/>
      <c r="M71" s="475"/>
      <c r="N71" s="475"/>
      <c r="O71" s="475"/>
      <c r="P71" s="475"/>
      <c r="Q71" s="476" t="s">
        <v>26</v>
      </c>
      <c r="R71" s="477"/>
      <c r="S71" s="474"/>
      <c r="T71" s="475"/>
      <c r="U71" s="475"/>
      <c r="V71" s="475"/>
      <c r="W71" s="475"/>
      <c r="X71" s="476" t="s">
        <v>26</v>
      </c>
      <c r="Y71" s="478"/>
      <c r="Z71" s="84"/>
      <c r="AA71" s="84"/>
    </row>
    <row r="72" spans="1:66" ht="19.05" customHeight="1" x14ac:dyDescent="0.15">
      <c r="A72" s="85"/>
      <c r="D72" s="74"/>
      <c r="E72" s="74"/>
      <c r="F72" s="74"/>
      <c r="G72" s="74"/>
      <c r="H72" s="74"/>
      <c r="I72" s="74"/>
      <c r="T72" s="19"/>
      <c r="U72" s="19"/>
      <c r="V72" s="86"/>
      <c r="W72" s="19"/>
      <c r="X72" s="19"/>
      <c r="Y72" s="86"/>
      <c r="Z72" s="19"/>
      <c r="AA72" s="19"/>
    </row>
    <row r="73" spans="1:66" ht="19.05" customHeight="1" thickBot="1" x14ac:dyDescent="0.25">
      <c r="A73" s="52" t="s">
        <v>90</v>
      </c>
      <c r="B73" s="52"/>
      <c r="C73" s="52"/>
      <c r="D73" s="52"/>
      <c r="E73" s="52"/>
      <c r="F73" s="52"/>
      <c r="G73" s="63"/>
      <c r="H73" s="52"/>
      <c r="I73" s="52"/>
      <c r="J73" s="52"/>
      <c r="K73" s="52"/>
      <c r="L73" s="52"/>
      <c r="M73" s="52"/>
      <c r="N73" s="52"/>
      <c r="O73" s="52"/>
      <c r="P73" s="52"/>
      <c r="Q73" s="52"/>
      <c r="R73" s="52"/>
      <c r="S73" s="52"/>
      <c r="T73" s="52"/>
      <c r="U73" s="52"/>
      <c r="V73" s="52"/>
      <c r="W73" s="52"/>
      <c r="X73" s="52"/>
      <c r="Y73" s="52"/>
      <c r="Z73" s="52"/>
      <c r="AA73" s="52"/>
    </row>
    <row r="74" spans="1:66" ht="19.05" customHeight="1" x14ac:dyDescent="0.2">
      <c r="A74" s="432"/>
      <c r="B74" s="433"/>
      <c r="C74" s="434"/>
      <c r="D74" s="441" t="s">
        <v>14</v>
      </c>
      <c r="E74" s="442"/>
      <c r="F74" s="442"/>
      <c r="G74" s="443"/>
      <c r="H74" s="450" t="s">
        <v>17</v>
      </c>
      <c r="I74" s="451"/>
      <c r="J74" s="451"/>
      <c r="K74" s="452"/>
      <c r="L74" s="450" t="s">
        <v>16</v>
      </c>
      <c r="M74" s="451"/>
      <c r="N74" s="451"/>
      <c r="O74" s="452"/>
      <c r="P74" s="441" t="s">
        <v>79</v>
      </c>
      <c r="Q74" s="442"/>
      <c r="R74" s="442"/>
      <c r="S74" s="443"/>
      <c r="T74" s="441" t="s">
        <v>15</v>
      </c>
      <c r="U74" s="442"/>
      <c r="V74" s="442"/>
      <c r="W74" s="443"/>
      <c r="X74" s="450" t="s">
        <v>83</v>
      </c>
      <c r="Y74" s="442"/>
      <c r="Z74" s="442"/>
      <c r="AA74" s="459"/>
      <c r="AE74" s="87"/>
      <c r="AF74" s="87"/>
      <c r="AG74" s="87"/>
      <c r="AH74" s="87"/>
      <c r="AI74" s="87"/>
      <c r="AJ74" s="87"/>
    </row>
    <row r="75" spans="1:66" ht="19.05" customHeight="1" x14ac:dyDescent="0.2">
      <c r="A75" s="435"/>
      <c r="B75" s="436"/>
      <c r="C75" s="437"/>
      <c r="D75" s="444"/>
      <c r="E75" s="445"/>
      <c r="F75" s="445"/>
      <c r="G75" s="446"/>
      <c r="H75" s="453"/>
      <c r="I75" s="454"/>
      <c r="J75" s="454"/>
      <c r="K75" s="455"/>
      <c r="L75" s="453"/>
      <c r="M75" s="454"/>
      <c r="N75" s="454"/>
      <c r="O75" s="455"/>
      <c r="P75" s="444" t="s">
        <v>78</v>
      </c>
      <c r="Q75" s="445"/>
      <c r="R75" s="445"/>
      <c r="S75" s="446"/>
      <c r="T75" s="444" t="s">
        <v>78</v>
      </c>
      <c r="U75" s="445"/>
      <c r="V75" s="445"/>
      <c r="W75" s="446"/>
      <c r="X75" s="444"/>
      <c r="Y75" s="445"/>
      <c r="Z75" s="445"/>
      <c r="AA75" s="460"/>
      <c r="AE75" s="87"/>
      <c r="AF75" s="87"/>
      <c r="AG75" s="87"/>
      <c r="AH75" s="87"/>
      <c r="AI75" s="87"/>
      <c r="AJ75" s="87"/>
    </row>
    <row r="76" spans="1:66" ht="19.05" customHeight="1" x14ac:dyDescent="0.2">
      <c r="A76" s="438"/>
      <c r="B76" s="439"/>
      <c r="C76" s="440"/>
      <c r="D76" s="447"/>
      <c r="E76" s="448"/>
      <c r="F76" s="448"/>
      <c r="G76" s="449"/>
      <c r="H76" s="456"/>
      <c r="I76" s="457"/>
      <c r="J76" s="457"/>
      <c r="K76" s="458"/>
      <c r="L76" s="456"/>
      <c r="M76" s="457"/>
      <c r="N76" s="457"/>
      <c r="O76" s="458"/>
      <c r="P76" s="425" t="s">
        <v>80</v>
      </c>
      <c r="Q76" s="426"/>
      <c r="R76" s="426"/>
      <c r="S76" s="427"/>
      <c r="T76" s="428"/>
      <c r="U76" s="429"/>
      <c r="V76" s="429"/>
      <c r="W76" s="430"/>
      <c r="X76" s="447"/>
      <c r="Y76" s="448"/>
      <c r="Z76" s="448"/>
      <c r="AA76" s="461"/>
      <c r="AE76" s="87"/>
      <c r="AF76" s="87"/>
      <c r="AG76" s="87"/>
      <c r="AH76" s="87"/>
      <c r="AI76" s="87"/>
      <c r="AJ76" s="87"/>
    </row>
    <row r="77" spans="1:66" ht="19.05" customHeight="1" x14ac:dyDescent="0.2">
      <c r="A77" s="423" t="s">
        <v>115</v>
      </c>
      <c r="B77" s="424"/>
      <c r="C77" s="424"/>
      <c r="D77" s="431" t="str">
        <f>W14</f>
        <v>免税</v>
      </c>
      <c r="E77" s="431"/>
      <c r="F77" s="431"/>
      <c r="G77" s="431"/>
      <c r="H77" s="283">
        <f>ROUNDDOWN(L77*1.1,0)</f>
        <v>0</v>
      </c>
      <c r="I77" s="283"/>
      <c r="J77" s="283"/>
      <c r="K77" s="283"/>
      <c r="L77" s="362"/>
      <c r="M77" s="362"/>
      <c r="N77" s="362"/>
      <c r="O77" s="362"/>
      <c r="P77" s="283">
        <f>IF(D77="本則課税",ROUNDDOWN(L77*2/9,-3),ROUNDDOWN(H77*2/9,-3))</f>
        <v>0</v>
      </c>
      <c r="Q77" s="283"/>
      <c r="R77" s="283"/>
      <c r="S77" s="283"/>
      <c r="T77" s="362">
        <f>IF(D77="本則課税",ROUNDDOWN(L77*1/9,-3),ROUNDDOWN(H77*1/9,-3))</f>
        <v>0</v>
      </c>
      <c r="U77" s="362"/>
      <c r="V77" s="362"/>
      <c r="W77" s="362"/>
      <c r="X77" s="283">
        <f>H77-(P77+T77)</f>
        <v>0</v>
      </c>
      <c r="Y77" s="283"/>
      <c r="Z77" s="283"/>
      <c r="AA77" s="416"/>
      <c r="AB77" s="86"/>
      <c r="AC77" s="19"/>
      <c r="AD77" s="19"/>
      <c r="AE77" s="88"/>
      <c r="AF77" s="23"/>
      <c r="AG77" s="23"/>
      <c r="AH77" s="86"/>
      <c r="AI77" s="19"/>
      <c r="AJ77" s="19"/>
    </row>
    <row r="78" spans="1:66" ht="19.05" customHeight="1" x14ac:dyDescent="0.2">
      <c r="A78" s="423" t="s">
        <v>116</v>
      </c>
      <c r="B78" s="424"/>
      <c r="C78" s="424"/>
      <c r="D78" s="431"/>
      <c r="E78" s="431"/>
      <c r="F78" s="431"/>
      <c r="G78" s="431"/>
      <c r="H78" s="283">
        <f>ROUNDDOWN(L78*1.1,0)</f>
        <v>0</v>
      </c>
      <c r="I78" s="283"/>
      <c r="J78" s="283"/>
      <c r="K78" s="283"/>
      <c r="L78" s="362"/>
      <c r="M78" s="362"/>
      <c r="N78" s="362"/>
      <c r="O78" s="362"/>
      <c r="P78" s="283">
        <f>IF(D77="本則課税",ROUNDDOWN(L78*2/9,-3),ROUNDDOWN(H78*2/9,-3))</f>
        <v>0</v>
      </c>
      <c r="Q78" s="283"/>
      <c r="R78" s="283"/>
      <c r="S78" s="283"/>
      <c r="T78" s="362">
        <f>IF(D77="本則課税",ROUNDDOWN(L78*1/9,-3),ROUNDDOWN(H78*1/9,-3))</f>
        <v>0</v>
      </c>
      <c r="U78" s="362"/>
      <c r="V78" s="362"/>
      <c r="W78" s="362"/>
      <c r="X78" s="283">
        <f>H78-(P78+T78)</f>
        <v>0</v>
      </c>
      <c r="Y78" s="283"/>
      <c r="Z78" s="283"/>
      <c r="AA78" s="416"/>
      <c r="AB78" s="86"/>
      <c r="AC78" s="19"/>
      <c r="AD78" s="19"/>
      <c r="AE78" s="88"/>
      <c r="AF78" s="23"/>
      <c r="AG78" s="23"/>
      <c r="AH78" s="86"/>
      <c r="AI78" s="19"/>
      <c r="AJ78" s="19"/>
    </row>
    <row r="79" spans="1:66" ht="19.05" customHeight="1" x14ac:dyDescent="0.2">
      <c r="A79" s="423" t="s">
        <v>117</v>
      </c>
      <c r="B79" s="424"/>
      <c r="C79" s="424"/>
      <c r="D79" s="431"/>
      <c r="E79" s="431"/>
      <c r="F79" s="431"/>
      <c r="G79" s="431"/>
      <c r="H79" s="283">
        <f>ROUNDDOWN(L79*1.1,0)</f>
        <v>0</v>
      </c>
      <c r="I79" s="283"/>
      <c r="J79" s="283"/>
      <c r="K79" s="283"/>
      <c r="L79" s="362"/>
      <c r="M79" s="362"/>
      <c r="N79" s="362"/>
      <c r="O79" s="362"/>
      <c r="P79" s="283">
        <f>IF(D77="本則課税",ROUNDDOWN(L79*2/9,-3),ROUNDDOWN(H79*2/9,-3))</f>
        <v>0</v>
      </c>
      <c r="Q79" s="283"/>
      <c r="R79" s="283"/>
      <c r="S79" s="283"/>
      <c r="T79" s="362">
        <f>IF(D77="本則課税",ROUNDDOWN(L79*1/9,-3),ROUNDDOWN(H79*1/9,-3))</f>
        <v>0</v>
      </c>
      <c r="U79" s="362"/>
      <c r="V79" s="362"/>
      <c r="W79" s="362"/>
      <c r="X79" s="283">
        <f>H79-(P79+T79)</f>
        <v>0</v>
      </c>
      <c r="Y79" s="283"/>
      <c r="Z79" s="283"/>
      <c r="AA79" s="416"/>
      <c r="AB79" s="86"/>
      <c r="AC79" s="19"/>
      <c r="AD79" s="19"/>
      <c r="AE79" s="88"/>
      <c r="AF79" s="23"/>
      <c r="AG79" s="23"/>
      <c r="AH79" s="86"/>
      <c r="AI79" s="19"/>
      <c r="AJ79" s="19"/>
    </row>
    <row r="80" spans="1:66" ht="19.05" customHeight="1" thickBot="1" x14ac:dyDescent="0.25">
      <c r="A80" s="417" t="s">
        <v>25</v>
      </c>
      <c r="B80" s="418"/>
      <c r="C80" s="418"/>
      <c r="D80" s="418"/>
      <c r="E80" s="418"/>
      <c r="F80" s="418"/>
      <c r="G80" s="418"/>
      <c r="H80" s="419">
        <f>SUM(H77:K79)</f>
        <v>0</v>
      </c>
      <c r="I80" s="419"/>
      <c r="J80" s="419"/>
      <c r="K80" s="419"/>
      <c r="L80" s="419">
        <f>SUM(L77:O79)</f>
        <v>0</v>
      </c>
      <c r="M80" s="420"/>
      <c r="N80" s="420"/>
      <c r="O80" s="421"/>
      <c r="P80" s="419">
        <f t="shared" ref="P80" si="5">SUM(P77:S79)</f>
        <v>0</v>
      </c>
      <c r="Q80" s="419"/>
      <c r="R80" s="419"/>
      <c r="S80" s="419"/>
      <c r="T80" s="419">
        <f t="shared" ref="T80:X80" si="6">SUM(T77:W79)</f>
        <v>0</v>
      </c>
      <c r="U80" s="419"/>
      <c r="V80" s="419"/>
      <c r="W80" s="419"/>
      <c r="X80" s="419">
        <f t="shared" si="6"/>
        <v>0</v>
      </c>
      <c r="Y80" s="419"/>
      <c r="Z80" s="419"/>
      <c r="AA80" s="422"/>
      <c r="AB80" s="86"/>
      <c r="AC80" s="74"/>
      <c r="AD80" s="74"/>
      <c r="AE80" s="74"/>
      <c r="AF80" s="74"/>
      <c r="AG80" s="74"/>
      <c r="AH80" s="86"/>
      <c r="AI80" s="74"/>
      <c r="AJ80" s="74"/>
    </row>
    <row r="81" spans="1:36" ht="19.05" customHeight="1" x14ac:dyDescent="0.2">
      <c r="A81" s="51" t="s">
        <v>110</v>
      </c>
      <c r="N81" s="83"/>
      <c r="O81" s="83"/>
      <c r="P81" s="83"/>
      <c r="Q81" s="65"/>
      <c r="Z81" s="83"/>
      <c r="AA81" s="83"/>
      <c r="AB81" s="83"/>
      <c r="AC81" s="65"/>
      <c r="AD81" s="83"/>
      <c r="AE81" s="83"/>
      <c r="AF81" s="83"/>
      <c r="AG81" s="65"/>
    </row>
    <row r="82" spans="1:36" ht="19.05" customHeight="1" x14ac:dyDescent="0.15">
      <c r="A82" s="85"/>
      <c r="D82" s="74"/>
      <c r="E82" s="74"/>
      <c r="F82" s="74"/>
      <c r="G82" s="74"/>
      <c r="H82" s="74"/>
      <c r="I82" s="74"/>
      <c r="T82" s="19"/>
      <c r="U82" s="19"/>
      <c r="V82" s="86"/>
      <c r="W82" s="19"/>
      <c r="X82" s="19"/>
      <c r="Y82" s="86"/>
      <c r="Z82" s="19"/>
      <c r="AA82" s="19"/>
    </row>
    <row r="83" spans="1:36" ht="19.05" customHeight="1" thickBot="1" x14ac:dyDescent="0.25">
      <c r="A83" s="52" t="s">
        <v>72</v>
      </c>
      <c r="D83" s="74"/>
      <c r="E83" s="74"/>
      <c r="F83" s="74"/>
      <c r="G83" s="74"/>
      <c r="H83" s="74"/>
      <c r="I83" s="74"/>
      <c r="T83" s="19"/>
      <c r="U83" s="19"/>
      <c r="V83" s="86"/>
      <c r="W83" s="19"/>
      <c r="X83" s="19"/>
      <c r="Y83" s="86"/>
      <c r="Z83" s="19"/>
      <c r="AA83" s="19"/>
    </row>
    <row r="84" spans="1:36" ht="45" customHeight="1" x14ac:dyDescent="0.2">
      <c r="A84" s="409" t="s">
        <v>47</v>
      </c>
      <c r="B84" s="410"/>
      <c r="C84" s="410"/>
      <c r="D84" s="410"/>
      <c r="E84" s="410"/>
      <c r="F84" s="410"/>
      <c r="G84" s="410"/>
      <c r="H84" s="410"/>
      <c r="I84" s="410"/>
      <c r="J84" s="410"/>
      <c r="K84" s="410"/>
      <c r="L84" s="410"/>
      <c r="M84" s="410"/>
      <c r="N84" s="410"/>
      <c r="O84" s="410"/>
      <c r="P84" s="410"/>
      <c r="Q84" s="410"/>
      <c r="R84" s="410"/>
      <c r="S84" s="410"/>
      <c r="T84" s="410"/>
      <c r="U84" s="410"/>
      <c r="V84" s="410"/>
      <c r="W84" s="410"/>
      <c r="X84" s="410"/>
      <c r="Y84" s="410"/>
      <c r="Z84" s="410"/>
      <c r="AA84" s="410"/>
      <c r="AB84" s="410"/>
      <c r="AC84" s="410"/>
      <c r="AD84" s="410"/>
      <c r="AE84" s="411" t="s">
        <v>53</v>
      </c>
      <c r="AF84" s="411"/>
      <c r="AG84" s="411"/>
      <c r="AH84" s="412" t="s">
        <v>48</v>
      </c>
      <c r="AI84" s="412"/>
      <c r="AJ84" s="413"/>
    </row>
    <row r="85" spans="1:36" ht="45" customHeight="1" x14ac:dyDescent="0.2">
      <c r="A85" s="89">
        <v>1</v>
      </c>
      <c r="B85" s="288" t="s">
        <v>206</v>
      </c>
      <c r="C85" s="288"/>
      <c r="D85" s="288"/>
      <c r="E85" s="288"/>
      <c r="F85" s="288"/>
      <c r="G85" s="288"/>
      <c r="H85" s="288"/>
      <c r="I85" s="288"/>
      <c r="J85" s="288"/>
      <c r="K85" s="288"/>
      <c r="L85" s="288"/>
      <c r="M85" s="288"/>
      <c r="N85" s="288"/>
      <c r="O85" s="288"/>
      <c r="P85" s="288"/>
      <c r="Q85" s="288"/>
      <c r="R85" s="288"/>
      <c r="S85" s="288"/>
      <c r="T85" s="288"/>
      <c r="U85" s="288"/>
      <c r="V85" s="288"/>
      <c r="W85" s="288"/>
      <c r="X85" s="288"/>
      <c r="Y85" s="288"/>
      <c r="Z85" s="288"/>
      <c r="AA85" s="288"/>
      <c r="AB85" s="288"/>
      <c r="AC85" s="288"/>
      <c r="AD85" s="288"/>
      <c r="AE85" s="414" t="e">
        <f>(Y64/(P37+P41+P45))*100</f>
        <v>#DIV/0!</v>
      </c>
      <c r="AF85" s="415"/>
      <c r="AG85" s="45" t="s">
        <v>52</v>
      </c>
      <c r="AH85" s="394" t="e">
        <f>IF(AE85&gt;=130,3,IF(AE85&gt;=120,2,IF(AE85&gt;=110,1,"0")))</f>
        <v>#DIV/0!</v>
      </c>
      <c r="AI85" s="395"/>
      <c r="AJ85" s="46" t="s">
        <v>51</v>
      </c>
    </row>
    <row r="86" spans="1:36" ht="45" customHeight="1" x14ac:dyDescent="0.2">
      <c r="A86" s="404">
        <v>2</v>
      </c>
      <c r="B86" s="405" t="s">
        <v>56</v>
      </c>
      <c r="C86" s="287" t="s">
        <v>73</v>
      </c>
      <c r="D86" s="287"/>
      <c r="E86" s="288" t="s">
        <v>193</v>
      </c>
      <c r="F86" s="288"/>
      <c r="G86" s="288"/>
      <c r="H86" s="288"/>
      <c r="I86" s="288"/>
      <c r="J86" s="288"/>
      <c r="K86" s="288"/>
      <c r="L86" s="288"/>
      <c r="M86" s="288"/>
      <c r="N86" s="288"/>
      <c r="O86" s="288"/>
      <c r="P86" s="288"/>
      <c r="Q86" s="288"/>
      <c r="R86" s="288"/>
      <c r="S86" s="288"/>
      <c r="T86" s="288"/>
      <c r="U86" s="288"/>
      <c r="V86" s="288"/>
      <c r="W86" s="288"/>
      <c r="X86" s="288"/>
      <c r="Y86" s="288"/>
      <c r="Z86" s="288"/>
      <c r="AA86" s="288"/>
      <c r="AB86" s="288"/>
      <c r="AC86" s="288"/>
      <c r="AD86" s="288"/>
      <c r="AE86" s="407" t="str">
        <f>IFERROR(IF(C86="○",(AF17/V17),"×"),0)</f>
        <v>×</v>
      </c>
      <c r="AF86" s="408"/>
      <c r="AG86" s="47" t="s">
        <v>54</v>
      </c>
      <c r="AH86" s="394" t="str">
        <f>IF(AE86="×","×",IF(AE86&gt;=4,3,IF(AE86&gt;=3,2,IF(AE86&gt;=2,1,"0"))))</f>
        <v>×</v>
      </c>
      <c r="AI86" s="395"/>
      <c r="AJ86" s="46" t="s">
        <v>51</v>
      </c>
    </row>
    <row r="87" spans="1:36" ht="45" customHeight="1" x14ac:dyDescent="0.2">
      <c r="A87" s="404"/>
      <c r="B87" s="405"/>
      <c r="C87" s="287" t="s">
        <v>74</v>
      </c>
      <c r="D87" s="287"/>
      <c r="E87" s="288" t="s">
        <v>99</v>
      </c>
      <c r="F87" s="259"/>
      <c r="G87" s="259"/>
      <c r="H87" s="259"/>
      <c r="I87" s="259"/>
      <c r="J87" s="259"/>
      <c r="K87" s="259"/>
      <c r="L87" s="259"/>
      <c r="M87" s="259"/>
      <c r="N87" s="259"/>
      <c r="O87" s="259"/>
      <c r="P87" s="259"/>
      <c r="Q87" s="259"/>
      <c r="R87" s="259"/>
      <c r="S87" s="259"/>
      <c r="T87" s="259"/>
      <c r="U87" s="259"/>
      <c r="V87" s="259"/>
      <c r="W87" s="259"/>
      <c r="X87" s="259"/>
      <c r="Y87" s="259"/>
      <c r="Z87" s="259"/>
      <c r="AA87" s="259"/>
      <c r="AB87" s="259"/>
      <c r="AC87" s="259"/>
      <c r="AD87" s="259"/>
      <c r="AE87" s="624" t="e">
        <f>IF(C87="○",(AB65/J65)*100,"×")</f>
        <v>#DIV/0!</v>
      </c>
      <c r="AF87" s="625"/>
      <c r="AG87" s="45" t="s">
        <v>52</v>
      </c>
      <c r="AH87" s="394" t="e">
        <f>IF(AE87="×","×",IF(AE87&gt;=7,3,IF(AE87&gt;=4,2,IF(AE87&gt;=1,1,"0"))))</f>
        <v>#DIV/0!</v>
      </c>
      <c r="AI87" s="395"/>
      <c r="AJ87" s="46" t="s">
        <v>51</v>
      </c>
    </row>
    <row r="88" spans="1:36" ht="45" customHeight="1" x14ac:dyDescent="0.2">
      <c r="A88" s="89">
        <v>3</v>
      </c>
      <c r="B88" s="288" t="s">
        <v>207</v>
      </c>
      <c r="C88" s="259"/>
      <c r="D88" s="259"/>
      <c r="E88" s="259"/>
      <c r="F88" s="259"/>
      <c r="G88" s="259"/>
      <c r="H88" s="259"/>
      <c r="I88" s="259"/>
      <c r="J88" s="259"/>
      <c r="K88" s="259"/>
      <c r="L88" s="259"/>
      <c r="M88" s="259"/>
      <c r="N88" s="259"/>
      <c r="O88" s="259"/>
      <c r="P88" s="259"/>
      <c r="Q88" s="259"/>
      <c r="R88" s="259"/>
      <c r="S88" s="259"/>
      <c r="T88" s="259"/>
      <c r="U88" s="259"/>
      <c r="V88" s="259"/>
      <c r="W88" s="259"/>
      <c r="X88" s="259"/>
      <c r="Y88" s="259"/>
      <c r="Z88" s="259"/>
      <c r="AA88" s="259"/>
      <c r="AB88" s="259"/>
      <c r="AC88" s="259"/>
      <c r="AD88" s="259"/>
      <c r="AE88" s="392" t="e">
        <f ca="1">(SUMIF(A20:C31,"更新",P20:Q31))/K17</f>
        <v>#DIV/0!</v>
      </c>
      <c r="AF88" s="393"/>
      <c r="AG88" s="45" t="s">
        <v>22</v>
      </c>
      <c r="AH88" s="394" t="e">
        <f ca="1">IF(AE88&gt;=20,2,IF(AE88&gt;=15,1,"0"))</f>
        <v>#DIV/0!</v>
      </c>
      <c r="AI88" s="395"/>
      <c r="AJ88" s="46" t="s">
        <v>51</v>
      </c>
    </row>
    <row r="89" spans="1:36" ht="45" customHeight="1" thickBot="1" x14ac:dyDescent="0.25">
      <c r="A89" s="396" t="s">
        <v>57</v>
      </c>
      <c r="B89" s="397"/>
      <c r="C89" s="397"/>
      <c r="D89" s="397"/>
      <c r="E89" s="397"/>
      <c r="F89" s="397"/>
      <c r="G89" s="397"/>
      <c r="H89" s="397"/>
      <c r="I89" s="397"/>
      <c r="J89" s="397"/>
      <c r="K89" s="397"/>
      <c r="L89" s="397"/>
      <c r="M89" s="397"/>
      <c r="N89" s="397"/>
      <c r="O89" s="397"/>
      <c r="P89" s="397"/>
      <c r="Q89" s="397"/>
      <c r="R89" s="397"/>
      <c r="S89" s="397"/>
      <c r="T89" s="397"/>
      <c r="U89" s="397"/>
      <c r="V89" s="397"/>
      <c r="W89" s="397"/>
      <c r="X89" s="397"/>
      <c r="Y89" s="397"/>
      <c r="Z89" s="397"/>
      <c r="AA89" s="397"/>
      <c r="AB89" s="397"/>
      <c r="AC89" s="397"/>
      <c r="AD89" s="397"/>
      <c r="AE89" s="397"/>
      <c r="AF89" s="397"/>
      <c r="AG89" s="397"/>
      <c r="AH89" s="398" t="e">
        <f>SUM(AH85:AI88)</f>
        <v>#DIV/0!</v>
      </c>
      <c r="AI89" s="399"/>
      <c r="AJ89" s="48" t="s">
        <v>51</v>
      </c>
    </row>
    <row r="90" spans="1:36" ht="19.05" customHeight="1" x14ac:dyDescent="0.2">
      <c r="A90" s="52"/>
      <c r="J90" s="90"/>
      <c r="K90" s="90"/>
      <c r="L90" s="90"/>
      <c r="M90" s="90"/>
      <c r="N90" s="90"/>
      <c r="Q90" s="90"/>
      <c r="R90" s="90"/>
      <c r="S90" s="90"/>
      <c r="T90" s="90"/>
      <c r="U90" s="90"/>
      <c r="X90" s="90"/>
      <c r="Y90" s="90"/>
      <c r="Z90" s="90"/>
      <c r="AA90" s="90"/>
      <c r="AB90" s="90"/>
    </row>
    <row r="91" spans="1:36" ht="19.05" customHeight="1" thickBot="1" x14ac:dyDescent="0.25">
      <c r="A91" s="52" t="s">
        <v>71</v>
      </c>
    </row>
    <row r="92" spans="1:36" ht="45" customHeight="1" thickBot="1" x14ac:dyDescent="0.25">
      <c r="A92" s="91" t="s">
        <v>82</v>
      </c>
      <c r="B92" s="400" t="s">
        <v>208</v>
      </c>
      <c r="C92" s="248"/>
      <c r="D92" s="248"/>
      <c r="E92" s="248"/>
      <c r="F92" s="248"/>
      <c r="G92" s="248"/>
      <c r="H92" s="248"/>
      <c r="I92" s="248"/>
      <c r="J92" s="248"/>
      <c r="K92" s="248"/>
      <c r="L92" s="248"/>
      <c r="M92" s="248"/>
      <c r="N92" s="248"/>
      <c r="O92" s="248"/>
      <c r="P92" s="248"/>
      <c r="Q92" s="248"/>
      <c r="R92" s="248"/>
      <c r="S92" s="248"/>
      <c r="T92" s="248"/>
      <c r="U92" s="248"/>
      <c r="V92" s="248"/>
      <c r="W92" s="248"/>
      <c r="X92" s="248"/>
      <c r="Y92" s="248"/>
      <c r="Z92" s="248"/>
      <c r="AA92" s="248"/>
      <c r="AB92" s="248"/>
      <c r="AC92" s="248"/>
      <c r="AD92" s="249"/>
      <c r="AE92" s="401" t="e">
        <f>(H80/Y63)</f>
        <v>#DIV/0!</v>
      </c>
      <c r="AF92" s="402"/>
      <c r="AG92" s="402"/>
      <c r="AH92" s="402" t="s">
        <v>101</v>
      </c>
      <c r="AI92" s="402"/>
      <c r="AJ92" s="403"/>
    </row>
    <row r="93" spans="1:36" ht="19.05" customHeight="1" x14ac:dyDescent="0.15">
      <c r="A93" s="52"/>
      <c r="B93" s="52"/>
      <c r="C93" s="52"/>
      <c r="D93" s="52"/>
      <c r="E93" s="52"/>
      <c r="F93" s="52"/>
      <c r="G93" s="52"/>
      <c r="J93" s="52"/>
      <c r="K93" s="52"/>
      <c r="M93" s="63"/>
      <c r="N93" s="63"/>
      <c r="O93" s="63"/>
      <c r="P93" s="63"/>
      <c r="Q93" s="63"/>
      <c r="S93" s="92"/>
      <c r="T93" s="52"/>
      <c r="U93" s="52"/>
      <c r="V93" s="52"/>
      <c r="W93" s="52"/>
      <c r="X93" s="52"/>
      <c r="Y93" s="52"/>
      <c r="Z93" s="52"/>
      <c r="AA93" s="52"/>
      <c r="AB93" s="52"/>
      <c r="AC93" s="52"/>
      <c r="AD93" s="52"/>
      <c r="AE93" s="52"/>
      <c r="AF93" s="52"/>
      <c r="AG93" s="52"/>
      <c r="AH93" s="52"/>
      <c r="AI93" s="52"/>
      <c r="AJ93" s="52"/>
    </row>
    <row r="94" spans="1:36" ht="19.05" customHeight="1" x14ac:dyDescent="0.2">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row>
    <row r="95" spans="1:36" ht="19.05" customHeight="1" x14ac:dyDescent="0.2">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row>
    <row r="96" spans="1:36" ht="19.05" customHeight="1" x14ac:dyDescent="0.2">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row>
    <row r="97" spans="1:36" ht="19.05" customHeight="1" x14ac:dyDescent="0.2">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row>
    <row r="98" spans="1:36" ht="19.05" customHeight="1" x14ac:dyDescent="0.2">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row>
    <row r="99" spans="1:36" ht="19.05" customHeight="1" x14ac:dyDescent="0.2">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row>
    <row r="100" spans="1:36" ht="19.05" customHeight="1" x14ac:dyDescent="0.2">
      <c r="A100" s="93"/>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row>
    <row r="101" spans="1:36" ht="19.05" customHeight="1" x14ac:dyDescent="0.2">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row>
    <row r="102" spans="1:36" ht="19.05" customHeight="1" x14ac:dyDescent="0.2">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row>
    <row r="103" spans="1:36" ht="19.05" customHeight="1" x14ac:dyDescent="0.2">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row>
    <row r="104" spans="1:36" ht="19.05" customHeight="1" x14ac:dyDescent="0.2">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row>
    <row r="105" spans="1:36" ht="19.05" customHeight="1" x14ac:dyDescent="0.2">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row>
    <row r="106" spans="1:36" ht="19.05" customHeight="1" x14ac:dyDescent="0.2">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row>
    <row r="107" spans="1:36" ht="19.05" customHeight="1" x14ac:dyDescent="0.2">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row>
    <row r="109" spans="1:36" ht="19.05" customHeight="1" x14ac:dyDescent="0.2">
      <c r="C109" s="27"/>
      <c r="D109" s="28"/>
      <c r="E109" s="29"/>
      <c r="F109" s="29"/>
      <c r="G109" s="30"/>
      <c r="H109" s="30"/>
    </row>
    <row r="110" spans="1:36" ht="19.05" customHeight="1" x14ac:dyDescent="0.2">
      <c r="C110" s="30"/>
      <c r="D110" s="31"/>
      <c r="E110" s="32"/>
      <c r="F110" s="32"/>
      <c r="G110" s="30"/>
      <c r="H110" s="30"/>
    </row>
    <row r="111" spans="1:36" ht="19.05" customHeight="1" x14ac:dyDescent="0.15">
      <c r="C111" s="33"/>
      <c r="D111" s="34"/>
      <c r="E111" s="34"/>
      <c r="F111" s="35"/>
      <c r="G111" s="34"/>
      <c r="H111" s="34"/>
    </row>
    <row r="112" spans="1:36" ht="19.05" customHeight="1" x14ac:dyDescent="0.2">
      <c r="C112" s="27"/>
      <c r="D112" s="31"/>
      <c r="E112" s="32"/>
      <c r="F112" s="32"/>
      <c r="G112" s="30"/>
      <c r="H112" s="30"/>
    </row>
    <row r="113" spans="3:8" ht="19.05" customHeight="1" x14ac:dyDescent="0.2">
      <c r="C113" s="36"/>
      <c r="D113" s="27"/>
      <c r="E113" s="37"/>
      <c r="F113" s="32"/>
      <c r="G113" s="27"/>
      <c r="H113" s="27"/>
    </row>
    <row r="114" spans="3:8" ht="19.05" customHeight="1" x14ac:dyDescent="0.2">
      <c r="C114" s="27"/>
      <c r="D114" s="31"/>
      <c r="E114" s="37"/>
      <c r="F114" s="36"/>
      <c r="G114" s="27"/>
      <c r="H114" s="27"/>
    </row>
    <row r="115" spans="3:8" ht="19.05" customHeight="1" x14ac:dyDescent="0.2">
      <c r="C115" s="27"/>
      <c r="D115" s="31"/>
      <c r="E115" s="37"/>
      <c r="F115" s="29"/>
      <c r="G115" s="27"/>
      <c r="H115" s="27"/>
    </row>
  </sheetData>
  <sheetProtection formatCells="0" formatColumns="0" formatRows="0" insertColumns="0" insertRows="0" insertHyperlinks="0" deleteColumns="0" deleteRows="0" sort="0" autoFilter="0" pivotTables="0"/>
  <mergeCells count="410">
    <mergeCell ref="AG1:AJ1"/>
    <mergeCell ref="A3:AJ3"/>
    <mergeCell ref="A6:F6"/>
    <mergeCell ref="G6:R6"/>
    <mergeCell ref="S6:X6"/>
    <mergeCell ref="Y6:Z6"/>
    <mergeCell ref="AB6:AG6"/>
    <mergeCell ref="AH6:AI6"/>
    <mergeCell ref="G9:V9"/>
    <mergeCell ref="W9:X9"/>
    <mergeCell ref="Y9:AJ9"/>
    <mergeCell ref="A11:F12"/>
    <mergeCell ref="H11:AJ11"/>
    <mergeCell ref="G12:AJ12"/>
    <mergeCell ref="A7:F9"/>
    <mergeCell ref="G7:L7"/>
    <mergeCell ref="M7:N7"/>
    <mergeCell ref="O7:X7"/>
    <mergeCell ref="Y7:AJ7"/>
    <mergeCell ref="G8:J8"/>
    <mergeCell ref="K8:R8"/>
    <mergeCell ref="S8:Z8"/>
    <mergeCell ref="AA8:AB8"/>
    <mergeCell ref="AE8:AJ8"/>
    <mergeCell ref="A13:F13"/>
    <mergeCell ref="G13:J13"/>
    <mergeCell ref="K13:R13"/>
    <mergeCell ref="S13:V13"/>
    <mergeCell ref="W13:AJ13"/>
    <mergeCell ref="A14:F14"/>
    <mergeCell ref="G14:R14"/>
    <mergeCell ref="S14:V14"/>
    <mergeCell ref="W14:Z14"/>
    <mergeCell ref="AA14:AJ14"/>
    <mergeCell ref="AB21:AJ21"/>
    <mergeCell ref="A22:C22"/>
    <mergeCell ref="D22:F22"/>
    <mergeCell ref="G22:L22"/>
    <mergeCell ref="M22:O22"/>
    <mergeCell ref="P22:Q22"/>
    <mergeCell ref="S22:AJ22"/>
    <mergeCell ref="K17:L17"/>
    <mergeCell ref="P19:Q19"/>
    <mergeCell ref="A20:C20"/>
    <mergeCell ref="D20:F21"/>
    <mergeCell ref="H20:L20"/>
    <mergeCell ref="Y20:AJ20"/>
    <mergeCell ref="A21:C21"/>
    <mergeCell ref="G21:L21"/>
    <mergeCell ref="T21:U21"/>
    <mergeCell ref="V21:W21"/>
    <mergeCell ref="A26:C26"/>
    <mergeCell ref="D26:F26"/>
    <mergeCell ref="G26:L26"/>
    <mergeCell ref="M26:O26"/>
    <mergeCell ref="P26:Q26"/>
    <mergeCell ref="S26:AJ26"/>
    <mergeCell ref="S23:AJ23"/>
    <mergeCell ref="A24:C24"/>
    <mergeCell ref="D24:F25"/>
    <mergeCell ref="H24:L24"/>
    <mergeCell ref="Y24:AJ24"/>
    <mergeCell ref="A25:C25"/>
    <mergeCell ref="G25:L25"/>
    <mergeCell ref="T25:U25"/>
    <mergeCell ref="V25:W25"/>
    <mergeCell ref="AB25:AJ25"/>
    <mergeCell ref="A23:C23"/>
    <mergeCell ref="D23:F23"/>
    <mergeCell ref="G23:H23"/>
    <mergeCell ref="I23:L23"/>
    <mergeCell ref="M23:O23"/>
    <mergeCell ref="P23:Q23"/>
    <mergeCell ref="A30:C30"/>
    <mergeCell ref="D30:F30"/>
    <mergeCell ref="G30:L30"/>
    <mergeCell ref="M30:O30"/>
    <mergeCell ref="P30:Q30"/>
    <mergeCell ref="S30:AJ30"/>
    <mergeCell ref="S27:AJ27"/>
    <mergeCell ref="A28:C28"/>
    <mergeCell ref="D28:F29"/>
    <mergeCell ref="H28:L28"/>
    <mergeCell ref="Y28:AJ28"/>
    <mergeCell ref="A29:C29"/>
    <mergeCell ref="G29:L29"/>
    <mergeCell ref="T29:U29"/>
    <mergeCell ref="V29:W29"/>
    <mergeCell ref="AB29:AJ29"/>
    <mergeCell ref="A27:C27"/>
    <mergeCell ref="D27:F27"/>
    <mergeCell ref="G27:H27"/>
    <mergeCell ref="I27:L27"/>
    <mergeCell ref="M27:O27"/>
    <mergeCell ref="P27:Q27"/>
    <mergeCell ref="V35:W35"/>
    <mergeCell ref="AB35:AJ35"/>
    <mergeCell ref="A36:C36"/>
    <mergeCell ref="D36:F36"/>
    <mergeCell ref="G36:L36"/>
    <mergeCell ref="M36:O36"/>
    <mergeCell ref="P36:Q36"/>
    <mergeCell ref="S36:AJ36"/>
    <mergeCell ref="S31:AJ31"/>
    <mergeCell ref="P33:Q33"/>
    <mergeCell ref="A34:C34"/>
    <mergeCell ref="D34:F35"/>
    <mergeCell ref="H34:L34"/>
    <mergeCell ref="N34:W34"/>
    <mergeCell ref="Y34:AJ34"/>
    <mergeCell ref="A35:C35"/>
    <mergeCell ref="G35:L35"/>
    <mergeCell ref="T35:U35"/>
    <mergeCell ref="A31:C31"/>
    <mergeCell ref="D31:F31"/>
    <mergeCell ref="G31:H31"/>
    <mergeCell ref="I31:L31"/>
    <mergeCell ref="M31:O31"/>
    <mergeCell ref="P31:Q31"/>
    <mergeCell ref="AB39:AJ39"/>
    <mergeCell ref="A40:C40"/>
    <mergeCell ref="D40:F40"/>
    <mergeCell ref="G40:L40"/>
    <mergeCell ref="M40:O40"/>
    <mergeCell ref="P40:Q40"/>
    <mergeCell ref="S40:AJ40"/>
    <mergeCell ref="S37:AJ37"/>
    <mergeCell ref="A38:C38"/>
    <mergeCell ref="D38:F39"/>
    <mergeCell ref="H38:L38"/>
    <mergeCell ref="N38:W38"/>
    <mergeCell ref="Y38:AJ38"/>
    <mergeCell ref="A39:C39"/>
    <mergeCell ref="G39:L39"/>
    <mergeCell ref="T39:U39"/>
    <mergeCell ref="V39:W39"/>
    <mergeCell ref="A37:C37"/>
    <mergeCell ref="D37:F37"/>
    <mergeCell ref="G37:H37"/>
    <mergeCell ref="I37:L37"/>
    <mergeCell ref="M37:O37"/>
    <mergeCell ref="P37:Q37"/>
    <mergeCell ref="AB43:AJ43"/>
    <mergeCell ref="A44:C44"/>
    <mergeCell ref="D44:F44"/>
    <mergeCell ref="G44:L44"/>
    <mergeCell ref="M44:O44"/>
    <mergeCell ref="P44:Q44"/>
    <mergeCell ref="S44:AJ44"/>
    <mergeCell ref="S41:AJ41"/>
    <mergeCell ref="A42:C42"/>
    <mergeCell ref="D42:F43"/>
    <mergeCell ref="H42:L42"/>
    <mergeCell ref="N42:W42"/>
    <mergeCell ref="Y42:AJ42"/>
    <mergeCell ref="A43:C43"/>
    <mergeCell ref="G43:L43"/>
    <mergeCell ref="T43:U43"/>
    <mergeCell ref="V43:W43"/>
    <mergeCell ref="A41:C41"/>
    <mergeCell ref="D41:F41"/>
    <mergeCell ref="G41:H41"/>
    <mergeCell ref="I41:L41"/>
    <mergeCell ref="M41:O41"/>
    <mergeCell ref="P41:Q41"/>
    <mergeCell ref="A51:F51"/>
    <mergeCell ref="G51:H51"/>
    <mergeCell ref="J51:K51"/>
    <mergeCell ref="M51:N51"/>
    <mergeCell ref="P51:Q51"/>
    <mergeCell ref="S45:AJ45"/>
    <mergeCell ref="A48:F50"/>
    <mergeCell ref="G48:I50"/>
    <mergeCell ref="J48:R48"/>
    <mergeCell ref="S48:AA48"/>
    <mergeCell ref="AB48:AJ48"/>
    <mergeCell ref="J49:L50"/>
    <mergeCell ref="M49:O50"/>
    <mergeCell ref="P49:R50"/>
    <mergeCell ref="S49:U50"/>
    <mergeCell ref="A45:C45"/>
    <mergeCell ref="D45:F45"/>
    <mergeCell ref="G45:H45"/>
    <mergeCell ref="I45:L45"/>
    <mergeCell ref="M45:O45"/>
    <mergeCell ref="P45:Q45"/>
    <mergeCell ref="S51:T51"/>
    <mergeCell ref="V51:W51"/>
    <mergeCell ref="Y51:Z51"/>
    <mergeCell ref="AB51:AC51"/>
    <mergeCell ref="AE51:AF51"/>
    <mergeCell ref="AH51:AI51"/>
    <mergeCell ref="V49:X50"/>
    <mergeCell ref="Y49:AA50"/>
    <mergeCell ref="AB49:AD50"/>
    <mergeCell ref="AE49:AG50"/>
    <mergeCell ref="AH49:AJ50"/>
    <mergeCell ref="A53:F53"/>
    <mergeCell ref="G53:H53"/>
    <mergeCell ref="J53:K53"/>
    <mergeCell ref="M53:N53"/>
    <mergeCell ref="P53:Q53"/>
    <mergeCell ref="A52:F52"/>
    <mergeCell ref="G52:H52"/>
    <mergeCell ref="J52:K52"/>
    <mergeCell ref="M52:N52"/>
    <mergeCell ref="P52:Q52"/>
    <mergeCell ref="S53:T53"/>
    <mergeCell ref="V53:W53"/>
    <mergeCell ref="Y53:Z53"/>
    <mergeCell ref="AB53:AC53"/>
    <mergeCell ref="AE53:AF53"/>
    <mergeCell ref="AH53:AI53"/>
    <mergeCell ref="V52:W52"/>
    <mergeCell ref="Y52:Z52"/>
    <mergeCell ref="AB52:AC52"/>
    <mergeCell ref="AE52:AF52"/>
    <mergeCell ref="AH52:AI52"/>
    <mergeCell ref="S52:T52"/>
    <mergeCell ref="A55:F55"/>
    <mergeCell ref="G55:H55"/>
    <mergeCell ref="J55:K55"/>
    <mergeCell ref="M55:N55"/>
    <mergeCell ref="P55:Q55"/>
    <mergeCell ref="A54:F54"/>
    <mergeCell ref="G54:H54"/>
    <mergeCell ref="J54:K54"/>
    <mergeCell ref="M54:N54"/>
    <mergeCell ref="P54:Q54"/>
    <mergeCell ref="S55:T55"/>
    <mergeCell ref="V55:W55"/>
    <mergeCell ref="Y55:Z55"/>
    <mergeCell ref="AB55:AC55"/>
    <mergeCell ref="AE55:AF55"/>
    <mergeCell ref="AH55:AI55"/>
    <mergeCell ref="V54:W54"/>
    <mergeCell ref="Y54:Z54"/>
    <mergeCell ref="AB54:AC54"/>
    <mergeCell ref="AE54:AF54"/>
    <mergeCell ref="AH54:AI54"/>
    <mergeCell ref="S54:T54"/>
    <mergeCell ref="A57:F57"/>
    <mergeCell ref="G57:H57"/>
    <mergeCell ref="J57:K57"/>
    <mergeCell ref="M57:N57"/>
    <mergeCell ref="P57:Q57"/>
    <mergeCell ref="A56:F56"/>
    <mergeCell ref="G56:H56"/>
    <mergeCell ref="J56:K56"/>
    <mergeCell ref="M56:N56"/>
    <mergeCell ref="P56:Q56"/>
    <mergeCell ref="S57:T57"/>
    <mergeCell ref="V57:W57"/>
    <mergeCell ref="Y57:Z57"/>
    <mergeCell ref="AB57:AC57"/>
    <mergeCell ref="AE57:AF57"/>
    <mergeCell ref="AH57:AI57"/>
    <mergeCell ref="V56:W56"/>
    <mergeCell ref="Y56:Z56"/>
    <mergeCell ref="AB56:AC56"/>
    <mergeCell ref="AE56:AF56"/>
    <mergeCell ref="AH56:AI56"/>
    <mergeCell ref="S56:T56"/>
    <mergeCell ref="A59:F59"/>
    <mergeCell ref="G59:H59"/>
    <mergeCell ref="J59:K59"/>
    <mergeCell ref="M59:N59"/>
    <mergeCell ref="P59:Q59"/>
    <mergeCell ref="A58:F58"/>
    <mergeCell ref="G58:H58"/>
    <mergeCell ref="J58:K58"/>
    <mergeCell ref="M58:N58"/>
    <mergeCell ref="P58:Q58"/>
    <mergeCell ref="S59:T59"/>
    <mergeCell ref="V59:W59"/>
    <mergeCell ref="Y59:Z59"/>
    <mergeCell ref="AB59:AC59"/>
    <mergeCell ref="AE59:AF59"/>
    <mergeCell ref="AH59:AI59"/>
    <mergeCell ref="V58:W58"/>
    <mergeCell ref="Y58:Z58"/>
    <mergeCell ref="AB58:AC58"/>
    <mergeCell ref="AE58:AF58"/>
    <mergeCell ref="AH58:AI58"/>
    <mergeCell ref="S58:T58"/>
    <mergeCell ref="A61:F61"/>
    <mergeCell ref="G61:H61"/>
    <mergeCell ref="J61:K61"/>
    <mergeCell ref="M61:N61"/>
    <mergeCell ref="P61:Q61"/>
    <mergeCell ref="A60:F60"/>
    <mergeCell ref="G60:H60"/>
    <mergeCell ref="J60:K60"/>
    <mergeCell ref="M60:N60"/>
    <mergeCell ref="P60:Q60"/>
    <mergeCell ref="S61:T61"/>
    <mergeCell ref="V61:W61"/>
    <mergeCell ref="Y61:Z61"/>
    <mergeCell ref="AB61:AC61"/>
    <mergeCell ref="AE61:AF61"/>
    <mergeCell ref="AH61:AI61"/>
    <mergeCell ref="V60:W60"/>
    <mergeCell ref="Y60:Z60"/>
    <mergeCell ref="AB60:AC60"/>
    <mergeCell ref="AE60:AF60"/>
    <mergeCell ref="AH60:AI60"/>
    <mergeCell ref="S60:T60"/>
    <mergeCell ref="V62:W62"/>
    <mergeCell ref="Y62:Z62"/>
    <mergeCell ref="AB62:AC62"/>
    <mergeCell ref="AE62:AF62"/>
    <mergeCell ref="AH62:AI62"/>
    <mergeCell ref="A63:I65"/>
    <mergeCell ref="J63:K63"/>
    <mergeCell ref="M63:N63"/>
    <mergeCell ref="P63:Q63"/>
    <mergeCell ref="S63:T63"/>
    <mergeCell ref="A62:F62"/>
    <mergeCell ref="G62:H62"/>
    <mergeCell ref="J62:K62"/>
    <mergeCell ref="M62:N62"/>
    <mergeCell ref="P62:Q62"/>
    <mergeCell ref="S62:T62"/>
    <mergeCell ref="V63:W63"/>
    <mergeCell ref="Y63:Z63"/>
    <mergeCell ref="AB63:AC63"/>
    <mergeCell ref="AE63:AF63"/>
    <mergeCell ref="AH63:AI63"/>
    <mergeCell ref="J64:K64"/>
    <mergeCell ref="M64:N64"/>
    <mergeCell ref="P64:Q64"/>
    <mergeCell ref="P75:S75"/>
    <mergeCell ref="T75:W75"/>
    <mergeCell ref="S64:T64"/>
    <mergeCell ref="V64:W64"/>
    <mergeCell ref="BK64:BM64"/>
    <mergeCell ref="J65:N65"/>
    <mergeCell ref="S65:W65"/>
    <mergeCell ref="AB65:AF65"/>
    <mergeCell ref="A70:K71"/>
    <mergeCell ref="L70:R70"/>
    <mergeCell ref="S70:Y70"/>
    <mergeCell ref="L71:P71"/>
    <mergeCell ref="Q71:R71"/>
    <mergeCell ref="S71:W71"/>
    <mergeCell ref="Y64:Z64"/>
    <mergeCell ref="AB64:AC64"/>
    <mergeCell ref="AE64:AF64"/>
    <mergeCell ref="AH64:AI64"/>
    <mergeCell ref="AU64:AW64"/>
    <mergeCell ref="BG64:BI64"/>
    <mergeCell ref="X71:Y71"/>
    <mergeCell ref="X77:AA77"/>
    <mergeCell ref="A78:C78"/>
    <mergeCell ref="H78:K78"/>
    <mergeCell ref="L78:O78"/>
    <mergeCell ref="P78:S78"/>
    <mergeCell ref="T78:W78"/>
    <mergeCell ref="X78:AA78"/>
    <mergeCell ref="P76:S76"/>
    <mergeCell ref="T76:W76"/>
    <mergeCell ref="A77:C77"/>
    <mergeCell ref="D77:G79"/>
    <mergeCell ref="H77:K77"/>
    <mergeCell ref="L77:O77"/>
    <mergeCell ref="P77:S77"/>
    <mergeCell ref="T77:W77"/>
    <mergeCell ref="A79:C79"/>
    <mergeCell ref="H79:K79"/>
    <mergeCell ref="A74:C76"/>
    <mergeCell ref="D74:G76"/>
    <mergeCell ref="H74:K76"/>
    <mergeCell ref="L74:O76"/>
    <mergeCell ref="P74:S74"/>
    <mergeCell ref="T74:W74"/>
    <mergeCell ref="X74:AA76"/>
    <mergeCell ref="A84:AD84"/>
    <mergeCell ref="AE84:AG84"/>
    <mergeCell ref="AH84:AJ84"/>
    <mergeCell ref="B85:AD85"/>
    <mergeCell ref="AE85:AF85"/>
    <mergeCell ref="AH85:AI85"/>
    <mergeCell ref="L79:O79"/>
    <mergeCell ref="P79:S79"/>
    <mergeCell ref="T79:W79"/>
    <mergeCell ref="X79:AA79"/>
    <mergeCell ref="A80:G80"/>
    <mergeCell ref="H80:K80"/>
    <mergeCell ref="L80:O80"/>
    <mergeCell ref="P80:S80"/>
    <mergeCell ref="T80:W80"/>
    <mergeCell ref="X80:AA80"/>
    <mergeCell ref="B88:AD88"/>
    <mergeCell ref="AE88:AF88"/>
    <mergeCell ref="AH88:AI88"/>
    <mergeCell ref="A89:AG89"/>
    <mergeCell ref="AH89:AI89"/>
    <mergeCell ref="B92:AD92"/>
    <mergeCell ref="AE92:AG92"/>
    <mergeCell ref="AH92:AJ92"/>
    <mergeCell ref="A86:A87"/>
    <mergeCell ref="B86:B87"/>
    <mergeCell ref="C86:D86"/>
    <mergeCell ref="E86:AD86"/>
    <mergeCell ref="AE86:AF86"/>
    <mergeCell ref="AH86:AI86"/>
    <mergeCell ref="C87:D87"/>
    <mergeCell ref="E87:AD87"/>
    <mergeCell ref="AE87:AF87"/>
    <mergeCell ref="AH87:AI87"/>
  </mergeCells>
  <phoneticPr fontId="6"/>
  <dataValidations count="9">
    <dataValidation type="list" allowBlank="1" showInputMessage="1" showErrorMessage="1" sqref="AH6:AI6" xr:uid="{00000000-0002-0000-0300-000000000000}">
      <formula1>"〇,×"</formula1>
    </dataValidation>
    <dataValidation type="list" allowBlank="1" showInputMessage="1" showErrorMessage="1" sqref="AA8:AB8" xr:uid="{00000000-0002-0000-0300-000001000000}">
      <formula1>"明治,大正,昭和,平成,令和"</formula1>
    </dataValidation>
    <dataValidation type="list" allowBlank="1" showInputMessage="1" showErrorMessage="1" sqref="M7:N7 W9:X9" xr:uid="{00000000-0002-0000-0300-000002000000}">
      <formula1>"有,無"</formula1>
    </dataValidation>
    <dataValidation type="list" allowBlank="1" showInputMessage="1" showErrorMessage="1" sqref="C86:D87" xr:uid="{00000000-0002-0000-0300-000003000000}">
      <formula1>"○,×"</formula1>
    </dataValidation>
    <dataValidation type="list" allowBlank="1" showInputMessage="1" showErrorMessage="1" sqref="A30:C30 A22:C22 A26:C26" xr:uid="{00000000-0002-0000-0300-000004000000}">
      <formula1>"更新,継続利用"</formula1>
    </dataValidation>
    <dataValidation type="list" allowBlank="1" showInputMessage="1" showErrorMessage="1" sqref="W14:Z14" xr:uid="{00000000-0002-0000-0300-000005000000}">
      <formula1>"本則課税,簡易課税,免税"</formula1>
    </dataValidation>
    <dataValidation type="list" allowBlank="1" showInputMessage="1" showErrorMessage="1" sqref="A36:C36 A40:C40 A44:C44" xr:uid="{00000000-0002-0000-0300-000006000000}">
      <formula1>"当該事業,継続利用,その他,　"</formula1>
    </dataValidation>
    <dataValidation type="whole" allowBlank="1" showInputMessage="1" showErrorMessage="1" sqref="G51:H62" xr:uid="{00000000-0002-0000-0300-000007000000}">
      <formula1>1</formula1>
      <formula2>999</formula2>
    </dataValidation>
    <dataValidation type="whole" allowBlank="1" showInputMessage="1" showErrorMessage="1" sqref="J51:K62 M51:N62 S51:T62 V51:W62" xr:uid="{00000000-0002-0000-0300-000008000000}">
      <formula1>1</formula1>
      <formula2>9.99999999999999E+30</formula2>
    </dataValidation>
  </dataValidations>
  <printOptions horizontalCentered="1"/>
  <pageMargins left="0.43307086614173229" right="0.43307086614173229" top="0.43307086614173229" bottom="0.23622047244094491" header="0.31496062992125984" footer="0.31496062992125984"/>
  <pageSetup paperSize="9" scale="68" fitToHeight="0" orientation="portrait" r:id="rId1"/>
  <rowBreaks count="1" manualBreakCount="1">
    <brk id="6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6</xdr:col>
                    <xdr:colOff>53340</xdr:colOff>
                    <xdr:row>19</xdr:row>
                    <xdr:rowOff>53340</xdr:rowOff>
                  </from>
                  <to>
                    <xdr:col>9</xdr:col>
                    <xdr:colOff>53340</xdr:colOff>
                    <xdr:row>19</xdr:row>
                    <xdr:rowOff>198120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12</xdr:col>
                    <xdr:colOff>53340</xdr:colOff>
                    <xdr:row>19</xdr:row>
                    <xdr:rowOff>53340</xdr:rowOff>
                  </from>
                  <to>
                    <xdr:col>15</xdr:col>
                    <xdr:colOff>53340</xdr:colOff>
                    <xdr:row>19</xdr:row>
                    <xdr:rowOff>198120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23</xdr:col>
                    <xdr:colOff>53340</xdr:colOff>
                    <xdr:row>19</xdr:row>
                    <xdr:rowOff>53340</xdr:rowOff>
                  </from>
                  <to>
                    <xdr:col>27</xdr:col>
                    <xdr:colOff>53340</xdr:colOff>
                    <xdr:row>19</xdr:row>
                    <xdr:rowOff>190500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6</xdr:col>
                    <xdr:colOff>53340</xdr:colOff>
                    <xdr:row>23</xdr:row>
                    <xdr:rowOff>53340</xdr:rowOff>
                  </from>
                  <to>
                    <xdr:col>9</xdr:col>
                    <xdr:colOff>53340</xdr:colOff>
                    <xdr:row>23</xdr:row>
                    <xdr:rowOff>198120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12</xdr:col>
                    <xdr:colOff>53340</xdr:colOff>
                    <xdr:row>23</xdr:row>
                    <xdr:rowOff>53340</xdr:rowOff>
                  </from>
                  <to>
                    <xdr:col>15</xdr:col>
                    <xdr:colOff>53340</xdr:colOff>
                    <xdr:row>23</xdr:row>
                    <xdr:rowOff>198120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23</xdr:col>
                    <xdr:colOff>53340</xdr:colOff>
                    <xdr:row>23</xdr:row>
                    <xdr:rowOff>53340</xdr:rowOff>
                  </from>
                  <to>
                    <xdr:col>27</xdr:col>
                    <xdr:colOff>114300</xdr:colOff>
                    <xdr:row>23</xdr:row>
                    <xdr:rowOff>198120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6</xdr:col>
                    <xdr:colOff>53340</xdr:colOff>
                    <xdr:row>27</xdr:row>
                    <xdr:rowOff>53340</xdr:rowOff>
                  </from>
                  <to>
                    <xdr:col>9</xdr:col>
                    <xdr:colOff>53340</xdr:colOff>
                    <xdr:row>27</xdr:row>
                    <xdr:rowOff>198120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12</xdr:col>
                    <xdr:colOff>53340</xdr:colOff>
                    <xdr:row>27</xdr:row>
                    <xdr:rowOff>53340</xdr:rowOff>
                  </from>
                  <to>
                    <xdr:col>15</xdr:col>
                    <xdr:colOff>53340</xdr:colOff>
                    <xdr:row>27</xdr:row>
                    <xdr:rowOff>198120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23</xdr:col>
                    <xdr:colOff>53340</xdr:colOff>
                    <xdr:row>27</xdr:row>
                    <xdr:rowOff>53340</xdr:rowOff>
                  </from>
                  <to>
                    <xdr:col>27</xdr:col>
                    <xdr:colOff>83820</xdr:colOff>
                    <xdr:row>27</xdr:row>
                    <xdr:rowOff>190500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12</xdr:col>
                    <xdr:colOff>53340</xdr:colOff>
                    <xdr:row>23</xdr:row>
                    <xdr:rowOff>53340</xdr:rowOff>
                  </from>
                  <to>
                    <xdr:col>15</xdr:col>
                    <xdr:colOff>53340</xdr:colOff>
                    <xdr:row>23</xdr:row>
                    <xdr:rowOff>198120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12</xdr:col>
                    <xdr:colOff>53340</xdr:colOff>
                    <xdr:row>27</xdr:row>
                    <xdr:rowOff>53340</xdr:rowOff>
                  </from>
                  <to>
                    <xdr:col>15</xdr:col>
                    <xdr:colOff>53340</xdr:colOff>
                    <xdr:row>27</xdr:row>
                    <xdr:rowOff>198120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6</xdr:col>
                    <xdr:colOff>53340</xdr:colOff>
                    <xdr:row>33</xdr:row>
                    <xdr:rowOff>53340</xdr:rowOff>
                  </from>
                  <to>
                    <xdr:col>9</xdr:col>
                    <xdr:colOff>53340</xdr:colOff>
                    <xdr:row>33</xdr:row>
                    <xdr:rowOff>198120</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12</xdr:col>
                    <xdr:colOff>53340</xdr:colOff>
                    <xdr:row>33</xdr:row>
                    <xdr:rowOff>53340</xdr:rowOff>
                  </from>
                  <to>
                    <xdr:col>15</xdr:col>
                    <xdr:colOff>53340</xdr:colOff>
                    <xdr:row>33</xdr:row>
                    <xdr:rowOff>198120</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23</xdr:col>
                    <xdr:colOff>53340</xdr:colOff>
                    <xdr:row>33</xdr:row>
                    <xdr:rowOff>53340</xdr:rowOff>
                  </from>
                  <to>
                    <xdr:col>27</xdr:col>
                    <xdr:colOff>76200</xdr:colOff>
                    <xdr:row>33</xdr:row>
                    <xdr:rowOff>205740</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6</xdr:col>
                    <xdr:colOff>53340</xdr:colOff>
                    <xdr:row>37</xdr:row>
                    <xdr:rowOff>53340</xdr:rowOff>
                  </from>
                  <to>
                    <xdr:col>9</xdr:col>
                    <xdr:colOff>53340</xdr:colOff>
                    <xdr:row>37</xdr:row>
                    <xdr:rowOff>198120</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12</xdr:col>
                    <xdr:colOff>53340</xdr:colOff>
                    <xdr:row>37</xdr:row>
                    <xdr:rowOff>53340</xdr:rowOff>
                  </from>
                  <to>
                    <xdr:col>15</xdr:col>
                    <xdr:colOff>53340</xdr:colOff>
                    <xdr:row>37</xdr:row>
                    <xdr:rowOff>198120</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23</xdr:col>
                    <xdr:colOff>53340</xdr:colOff>
                    <xdr:row>37</xdr:row>
                    <xdr:rowOff>53340</xdr:rowOff>
                  </from>
                  <to>
                    <xdr:col>27</xdr:col>
                    <xdr:colOff>114300</xdr:colOff>
                    <xdr:row>37</xdr:row>
                    <xdr:rowOff>198120</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6</xdr:col>
                    <xdr:colOff>53340</xdr:colOff>
                    <xdr:row>41</xdr:row>
                    <xdr:rowOff>53340</xdr:rowOff>
                  </from>
                  <to>
                    <xdr:col>9</xdr:col>
                    <xdr:colOff>53340</xdr:colOff>
                    <xdr:row>41</xdr:row>
                    <xdr:rowOff>198120</xdr:rowOff>
                  </to>
                </anchor>
              </controlPr>
            </control>
          </mc:Choice>
        </mc:AlternateContent>
        <mc:AlternateContent xmlns:mc="http://schemas.openxmlformats.org/markup-compatibility/2006">
          <mc:Choice Requires="x14">
            <control shapeId="20499" r:id="rId22" name="Check Box 19">
              <controlPr defaultSize="0" autoFill="0" autoLine="0" autoPict="0">
                <anchor moveWithCells="1">
                  <from>
                    <xdr:col>12</xdr:col>
                    <xdr:colOff>53340</xdr:colOff>
                    <xdr:row>41</xdr:row>
                    <xdr:rowOff>53340</xdr:rowOff>
                  </from>
                  <to>
                    <xdr:col>15</xdr:col>
                    <xdr:colOff>53340</xdr:colOff>
                    <xdr:row>41</xdr:row>
                    <xdr:rowOff>198120</xdr:rowOff>
                  </to>
                </anchor>
              </controlPr>
            </control>
          </mc:Choice>
        </mc:AlternateContent>
        <mc:AlternateContent xmlns:mc="http://schemas.openxmlformats.org/markup-compatibility/2006">
          <mc:Choice Requires="x14">
            <control shapeId="20500" r:id="rId23" name="Check Box 20">
              <controlPr defaultSize="0" autoFill="0" autoLine="0" autoPict="0">
                <anchor moveWithCells="1">
                  <from>
                    <xdr:col>23</xdr:col>
                    <xdr:colOff>53340</xdr:colOff>
                    <xdr:row>41</xdr:row>
                    <xdr:rowOff>38100</xdr:rowOff>
                  </from>
                  <to>
                    <xdr:col>27</xdr:col>
                    <xdr:colOff>106680</xdr:colOff>
                    <xdr:row>41</xdr:row>
                    <xdr:rowOff>198120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【記載例】総括票</vt:lpstr>
      <vt:lpstr>【記載例】個票①</vt:lpstr>
      <vt:lpstr>【記載例】個票②</vt:lpstr>
      <vt:lpstr>【記載例】個票③</vt:lpstr>
      <vt:lpstr>【記載例】個票①!Print_Area</vt:lpstr>
      <vt:lpstr>【記載例】個票②!Print_Area</vt:lpstr>
      <vt:lpstr>【記載例】個票③!Print_Area</vt:lpstr>
      <vt:lpstr>【記載例】総括票!Print_Area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2023-12-04T06:16:10Z</dcterms:created>
  <dcterms:modified xsi:type="dcterms:W3CDTF">2025-12-19T08:53:07Z</dcterms:modified>
</cp:coreProperties>
</file>