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848E3D9-27E5-41C5-8A09-52CF7B6A64C8}" xr6:coauthVersionLast="47" xr6:coauthVersionMax="47" xr10:uidLastSave="{00000000-0000-0000-0000-000000000000}"/>
  <workbookProtection lockStructure="1"/>
  <bookViews>
    <workbookView xWindow="-108" yWindow="-108" windowWidth="23256" windowHeight="12456" tabRatio="971" xr2:uid="{00000000-000D-0000-FFFF-FFFF00000000}"/>
  </bookViews>
  <sheets>
    <sheet name="【様式２】要望調査票" sheetId="32" r:id="rId1"/>
    <sheet name="別記様式第２号（事業計画（実績）書 ）" sheetId="23" r:id="rId2"/>
    <sheet name="別記様式第３号（収支予算（精算）書）" sheetId="21" r:id="rId3"/>
  </sheets>
  <externalReferences>
    <externalReference r:id="rId4"/>
    <externalReference r:id="rId5"/>
  </externalReferences>
  <definedNames>
    <definedName name="_xlnm.Print_Area" localSheetId="0">【様式２】要望調査票!$A$1:$AJ$92</definedName>
    <definedName name="_xlnm.Print_Area" localSheetId="1">'別記様式第２号（事業計画（実績）書 ）'!$A$1:$AJ$56</definedName>
    <definedName name="_xlnm.Print_Area" localSheetId="2">'別記様式第３号（収支予算（精算）書）'!$A$1:$C$14</definedName>
    <definedName name="管轄局" localSheetId="2">[1]Sheet1!$B$3:$B$11</definedName>
    <definedName name="管轄局">[2]Sheet1!$B$3:$B$11</definedName>
    <definedName name="政策目的" localSheetId="2">[1]Sheet1!$G$3:$G$5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23" l="1"/>
  <c r="AE86" i="32" l="1"/>
  <c r="K8" i="23" l="1"/>
  <c r="AH86" i="32" l="1"/>
  <c r="A44" i="32"/>
  <c r="Y28" i="23" s="1"/>
  <c r="P33" i="23"/>
  <c r="M33" i="23" s="1"/>
  <c r="P35" i="23"/>
  <c r="M35" i="23" s="1"/>
  <c r="P34" i="23"/>
  <c r="M34" i="23" s="1"/>
  <c r="D33" i="23"/>
  <c r="D35" i="23"/>
  <c r="D34" i="23"/>
  <c r="H18" i="23"/>
  <c r="H22" i="23"/>
  <c r="S40" i="23"/>
  <c r="L40" i="23"/>
  <c r="I16" i="23"/>
  <c r="Q27" i="23"/>
  <c r="H27" i="23"/>
  <c r="H28" i="23"/>
  <c r="H26" i="23"/>
  <c r="Q23" i="23"/>
  <c r="H24" i="23"/>
  <c r="H23" i="23"/>
  <c r="Q19" i="23"/>
  <c r="H19" i="23"/>
  <c r="H20" i="23"/>
  <c r="G12" i="23"/>
  <c r="K11" i="23"/>
  <c r="G10" i="23"/>
  <c r="H9" i="23"/>
  <c r="W8" i="23"/>
  <c r="AE7" i="23"/>
  <c r="AC7" i="23"/>
  <c r="AA7" i="23"/>
  <c r="Y7" i="23"/>
  <c r="G7" i="23"/>
  <c r="AE88" i="32"/>
  <c r="AH88" i="32" s="1"/>
  <c r="L80" i="32"/>
  <c r="H79" i="32"/>
  <c r="H78" i="32"/>
  <c r="H77" i="32"/>
  <c r="D77" i="32"/>
  <c r="V63" i="32"/>
  <c r="V64" i="32" s="1"/>
  <c r="S63" i="32"/>
  <c r="S64" i="32" s="1"/>
  <c r="M63" i="32"/>
  <c r="M64" i="32" s="1"/>
  <c r="J63" i="32"/>
  <c r="J64" i="32" s="1"/>
  <c r="AE62" i="32"/>
  <c r="AB62" i="32"/>
  <c r="AH62" i="32" s="1"/>
  <c r="Y62" i="32"/>
  <c r="P62" i="32"/>
  <c r="AE61" i="32"/>
  <c r="AB61" i="32"/>
  <c r="Y61" i="32"/>
  <c r="P61" i="32"/>
  <c r="AE60" i="32"/>
  <c r="AB60" i="32"/>
  <c r="AH60" i="32" s="1"/>
  <c r="Y60" i="32"/>
  <c r="P60" i="32"/>
  <c r="AE59" i="32"/>
  <c r="AB59" i="32"/>
  <c r="Y59" i="32"/>
  <c r="P59" i="32"/>
  <c r="AE58" i="32"/>
  <c r="AB58" i="32"/>
  <c r="AH58" i="32" s="1"/>
  <c r="Y58" i="32"/>
  <c r="P58" i="32"/>
  <c r="AE57" i="32"/>
  <c r="AB57" i="32"/>
  <c r="Y57" i="32"/>
  <c r="P57" i="32"/>
  <c r="AE56" i="32"/>
  <c r="AB56" i="32"/>
  <c r="AH56" i="32" s="1"/>
  <c r="Y56" i="32"/>
  <c r="P56" i="32"/>
  <c r="AE55" i="32"/>
  <c r="AB55" i="32"/>
  <c r="Y55" i="32"/>
  <c r="P55" i="32"/>
  <c r="AE54" i="32"/>
  <c r="AB54" i="32"/>
  <c r="AH54" i="32" s="1"/>
  <c r="Y54" i="32"/>
  <c r="P54" i="32"/>
  <c r="AE53" i="32"/>
  <c r="AB53" i="32"/>
  <c r="Y53" i="32"/>
  <c r="P53" i="32"/>
  <c r="AE52" i="32"/>
  <c r="AB52" i="32"/>
  <c r="AH52" i="32" s="1"/>
  <c r="Y52" i="32"/>
  <c r="P52" i="32"/>
  <c r="AE51" i="32"/>
  <c r="AB51" i="32"/>
  <c r="Y51" i="32"/>
  <c r="P51" i="32"/>
  <c r="P45" i="32"/>
  <c r="P41" i="32"/>
  <c r="A40" i="32"/>
  <c r="Y24" i="23" s="1"/>
  <c r="P37" i="32"/>
  <c r="A36" i="32"/>
  <c r="AH19" i="23" s="1"/>
  <c r="P31" i="32"/>
  <c r="P27" i="32"/>
  <c r="P23" i="32"/>
  <c r="T79" i="32" l="1"/>
  <c r="V35" i="23" s="1"/>
  <c r="AH51" i="32"/>
  <c r="AH55" i="32"/>
  <c r="AH57" i="32"/>
  <c r="AH59" i="32"/>
  <c r="M36" i="23"/>
  <c r="J65" i="32"/>
  <c r="Y63" i="32"/>
  <c r="Y64" i="32" s="1"/>
  <c r="AE85" i="32" s="1"/>
  <c r="AH85" i="32" s="1"/>
  <c r="AH61" i="32"/>
  <c r="AE63" i="32"/>
  <c r="AE64" i="32" s="1"/>
  <c r="AH53" i="32"/>
  <c r="P63" i="32"/>
  <c r="Y26" i="23"/>
  <c r="AH27" i="23"/>
  <c r="Y27" i="23"/>
  <c r="Y19" i="23"/>
  <c r="Y18" i="23"/>
  <c r="Y20" i="23"/>
  <c r="J34" i="23"/>
  <c r="S34" i="23" s="1"/>
  <c r="J35" i="23"/>
  <c r="S35" i="23" s="1"/>
  <c r="Y35" i="23" s="1"/>
  <c r="J33" i="23"/>
  <c r="P78" i="32"/>
  <c r="T78" i="32"/>
  <c r="V34" i="23" s="1"/>
  <c r="AH23" i="23"/>
  <c r="Y22" i="23"/>
  <c r="Y23" i="23"/>
  <c r="S65" i="32"/>
  <c r="H80" i="32"/>
  <c r="AB63" i="32"/>
  <c r="AB64" i="32" s="1"/>
  <c r="P77" i="32"/>
  <c r="P79" i="32"/>
  <c r="X79" i="32" s="1"/>
  <c r="T77" i="32"/>
  <c r="Y34" i="23" l="1"/>
  <c r="AH63" i="32"/>
  <c r="AH64" i="32" s="1"/>
  <c r="S33" i="23"/>
  <c r="AB33" i="23"/>
  <c r="AB65" i="32"/>
  <c r="AE87" i="32" s="1"/>
  <c r="AH87" i="32" s="1"/>
  <c r="AE92" i="32"/>
  <c r="AH20" i="23"/>
  <c r="P64" i="32"/>
  <c r="Q20" i="23"/>
  <c r="X78" i="32"/>
  <c r="T80" i="32"/>
  <c r="V33" i="23"/>
  <c r="AH89" i="32"/>
  <c r="P80" i="32"/>
  <c r="X77" i="32"/>
  <c r="S36" i="23" l="1"/>
  <c r="Y33" i="23"/>
  <c r="X80" i="32"/>
  <c r="V36" i="23" l="1"/>
  <c r="B6" i="21" s="1"/>
  <c r="P36" i="23"/>
  <c r="AB35" i="23"/>
  <c r="AB34" i="23"/>
  <c r="AE35" i="23" l="1"/>
  <c r="AH35" i="23" s="1"/>
  <c r="B12" i="21"/>
  <c r="AE34" i="23"/>
  <c r="AH34" i="23" s="1"/>
  <c r="AE33" i="23" l="1"/>
  <c r="AH33" i="23" s="1"/>
  <c r="AH36" i="23" s="1"/>
  <c r="Y36" i="23"/>
  <c r="AB36" i="23"/>
  <c r="B13" i="21"/>
  <c r="B5" i="21" l="1"/>
  <c r="B7" i="21"/>
  <c r="B8" i="21" l="1"/>
</calcChain>
</file>

<file path=xl/sharedStrings.xml><?xml version="1.0" encoding="utf-8"?>
<sst xmlns="http://schemas.openxmlformats.org/spreadsheetml/2006/main" count="537" uniqueCount="181">
  <si>
    <t>１　収入の部</t>
  </si>
  <si>
    <t>２　支出の部</t>
  </si>
  <si>
    <t>収　支　予　算　（　精　算　）　書</t>
    <rPh sb="0" eb="1">
      <t>シュウ</t>
    </rPh>
    <rPh sb="2" eb="3">
      <t>シ</t>
    </rPh>
    <rPh sb="4" eb="5">
      <t>ヨ</t>
    </rPh>
    <rPh sb="6" eb="7">
      <t>サン</t>
    </rPh>
    <rPh sb="10" eb="11">
      <t>セイ</t>
    </rPh>
    <rPh sb="12" eb="13">
      <t>サン</t>
    </rPh>
    <rPh sb="16" eb="17">
      <t>ショ</t>
    </rPh>
    <phoneticPr fontId="5"/>
  </si>
  <si>
    <t>住所又は所在地</t>
    <rPh sb="0" eb="2">
      <t>ジュウショ</t>
    </rPh>
    <rPh sb="2" eb="3">
      <t>マタ</t>
    </rPh>
    <rPh sb="4" eb="7">
      <t>ショザイチ</t>
    </rPh>
    <phoneticPr fontId="19"/>
  </si>
  <si>
    <t>令和</t>
    <rPh sb="0" eb="2">
      <t>レイワ</t>
    </rPh>
    <phoneticPr fontId="19"/>
  </si>
  <si>
    <t>年</t>
    <rPh sb="0" eb="1">
      <t>ネン</t>
    </rPh>
    <phoneticPr fontId="19"/>
  </si>
  <si>
    <t>月</t>
    <rPh sb="0" eb="1">
      <t>ガツ</t>
    </rPh>
    <phoneticPr fontId="19"/>
  </si>
  <si>
    <t>日</t>
    <rPh sb="0" eb="1">
      <t>ニチ</t>
    </rPh>
    <phoneticPr fontId="19"/>
  </si>
  <si>
    <t>連絡先</t>
    <rPh sb="0" eb="3">
      <t>レンラクサキ</t>
    </rPh>
    <phoneticPr fontId="19"/>
  </si>
  <si>
    <t>〒</t>
    <phoneticPr fontId="5"/>
  </si>
  <si>
    <t>２　事業計画（実績）</t>
    <rPh sb="2" eb="4">
      <t>ジギョウ</t>
    </rPh>
    <rPh sb="4" eb="6">
      <t>ケイカク</t>
    </rPh>
    <rPh sb="7" eb="9">
      <t>ジッセキ</t>
    </rPh>
    <phoneticPr fontId="19"/>
  </si>
  <si>
    <t>１　事業実施主体概要</t>
    <rPh sb="2" eb="4">
      <t>ジギョウ</t>
    </rPh>
    <rPh sb="4" eb="6">
      <t>ジッシ</t>
    </rPh>
    <rPh sb="6" eb="8">
      <t>シュタイ</t>
    </rPh>
    <rPh sb="8" eb="10">
      <t>ガイヨウ</t>
    </rPh>
    <phoneticPr fontId="19"/>
  </si>
  <si>
    <t>（単位：円）</t>
    <rPh sb="1" eb="3">
      <t>タンイ</t>
    </rPh>
    <rPh sb="4" eb="5">
      <t>エン</t>
    </rPh>
    <phoneticPr fontId="5"/>
  </si>
  <si>
    <t>※　収入の合計と支出の合計は、一致すること。</t>
    <phoneticPr fontId="5"/>
  </si>
  <si>
    <t>計</t>
    <rPh sb="0" eb="1">
      <t>ケイ</t>
    </rPh>
    <phoneticPr fontId="5"/>
  </si>
  <si>
    <t>ａ</t>
    <phoneticPr fontId="5"/>
  </si>
  <si>
    <t>実績報告の際は、以下の資料を併せて添付すること。</t>
    <rPh sb="0" eb="4">
      <t>ジッセキホウコク</t>
    </rPh>
    <rPh sb="5" eb="6">
      <t>サイ</t>
    </rPh>
    <rPh sb="8" eb="10">
      <t>イカ</t>
    </rPh>
    <rPh sb="11" eb="13">
      <t>シリョウ</t>
    </rPh>
    <rPh sb="14" eb="15">
      <t>アワ</t>
    </rPh>
    <rPh sb="17" eb="19">
      <t>テンプ</t>
    </rPh>
    <phoneticPr fontId="19"/>
  </si>
  <si>
    <t>法人名</t>
    <rPh sb="0" eb="2">
      <t>ホウジン</t>
    </rPh>
    <rPh sb="2" eb="3">
      <t>メイ</t>
    </rPh>
    <phoneticPr fontId="19"/>
  </si>
  <si>
    <t>設立年月日</t>
    <rPh sb="0" eb="5">
      <t>セツリツネンガッピ</t>
    </rPh>
    <phoneticPr fontId="19"/>
  </si>
  <si>
    <t>ａ</t>
    <phoneticPr fontId="5"/>
  </si>
  <si>
    <t>台</t>
    <rPh sb="0" eb="1">
      <t>ダイ</t>
    </rPh>
    <phoneticPr fontId="5"/>
  </si>
  <si>
    <t>（１）市町村の補助金等交付に関する規程等</t>
    <rPh sb="3" eb="6">
      <t>シチョウソン</t>
    </rPh>
    <rPh sb="7" eb="11">
      <t>ホジョキンナド</t>
    </rPh>
    <rPh sb="11" eb="13">
      <t>コフ</t>
    </rPh>
    <rPh sb="14" eb="15">
      <t>カン</t>
    </rPh>
    <rPh sb="17" eb="19">
      <t>キテイ</t>
    </rPh>
    <rPh sb="19" eb="20">
      <t>ナド</t>
    </rPh>
    <phoneticPr fontId="19"/>
  </si>
  <si>
    <t>（２）事業実施主体の概要が分かる資料（定款、規約等）</t>
    <rPh sb="3" eb="9">
      <t>ジジ</t>
    </rPh>
    <rPh sb="10" eb="12">
      <t>ガイヨウ</t>
    </rPh>
    <rPh sb="13" eb="14">
      <t>ワ</t>
    </rPh>
    <rPh sb="16" eb="18">
      <t>シリョウ</t>
    </rPh>
    <rPh sb="19" eb="21">
      <t>テイカン</t>
    </rPh>
    <phoneticPr fontId="19"/>
  </si>
  <si>
    <t>３　成果目標</t>
    <rPh sb="2" eb="6">
      <t>セイカモクヒョウ</t>
    </rPh>
    <phoneticPr fontId="19"/>
  </si>
  <si>
    <t>３　事業費</t>
    <rPh sb="2" eb="5">
      <t>ジギョヒ</t>
    </rPh>
    <phoneticPr fontId="19"/>
  </si>
  <si>
    <t>所有者</t>
    <rPh sb="0" eb="3">
      <t>ショユウシャ</t>
    </rPh>
    <phoneticPr fontId="5"/>
  </si>
  <si>
    <t>使用年数</t>
    <rPh sb="0" eb="4">
      <t>シヨウネンスウ</t>
    </rPh>
    <phoneticPr fontId="5"/>
  </si>
  <si>
    <t>１台目</t>
    <rPh sb="1" eb="3">
      <t>ダイメ</t>
    </rPh>
    <phoneticPr fontId="5"/>
  </si>
  <si>
    <t>課税区分</t>
    <rPh sb="0" eb="4">
      <t>カゼイクブン</t>
    </rPh>
    <phoneticPr fontId="5"/>
  </si>
  <si>
    <t>県費</t>
    <rPh sb="0" eb="2">
      <t>ケンヒ</t>
    </rPh>
    <phoneticPr fontId="5"/>
  </si>
  <si>
    <t>市町村費</t>
    <rPh sb="0" eb="4">
      <t>シチョウソンヒ</t>
    </rPh>
    <phoneticPr fontId="5"/>
  </si>
  <si>
    <t>その他</t>
    <rPh sb="2" eb="3">
      <t>タ</t>
    </rPh>
    <phoneticPr fontId="5"/>
  </si>
  <si>
    <t>除税額</t>
    <rPh sb="0" eb="1">
      <t>ノゾ</t>
    </rPh>
    <rPh sb="1" eb="3">
      <t>ゼイガク</t>
    </rPh>
    <phoneticPr fontId="5"/>
  </si>
  <si>
    <t>事業費
（税抜）</t>
    <rPh sb="0" eb="3">
      <t>ジギョウヒ</t>
    </rPh>
    <rPh sb="5" eb="7">
      <t>ゼ</t>
    </rPh>
    <phoneticPr fontId="5"/>
  </si>
  <si>
    <t>事業費
（税込）</t>
    <rPh sb="0" eb="3">
      <t>ジギョウヒ</t>
    </rPh>
    <rPh sb="5" eb="7">
      <t>ゼイコミ</t>
    </rPh>
    <phoneticPr fontId="5"/>
  </si>
  <si>
    <t>県費÷
事業費
（税抜）</t>
    <rPh sb="0" eb="2">
      <t>ケンピ</t>
    </rPh>
    <rPh sb="4" eb="7">
      <t>ジギョウヒ</t>
    </rPh>
    <rPh sb="9" eb="11">
      <t>ゼイヌ</t>
    </rPh>
    <phoneticPr fontId="5"/>
  </si>
  <si>
    <t>除税額
うち県費</t>
    <rPh sb="0" eb="3">
      <t>ジョゼ</t>
    </rPh>
    <rPh sb="6" eb="8">
      <t>ケンピ</t>
    </rPh>
    <phoneticPr fontId="5"/>
  </si>
  <si>
    <t>型式</t>
    <rPh sb="0" eb="2">
      <t>カタシキ</t>
    </rPh>
    <phoneticPr fontId="5"/>
  </si>
  <si>
    <t>⇒</t>
    <phoneticPr fontId="5"/>
  </si>
  <si>
    <t>薬液吐出量</t>
    <rPh sb="0" eb="2">
      <t>ヤクエキ</t>
    </rPh>
    <rPh sb="2" eb="4">
      <t>ハキダ</t>
    </rPh>
    <rPh sb="4" eb="5">
      <t>リョウ</t>
    </rPh>
    <phoneticPr fontId="5"/>
  </si>
  <si>
    <t>ℓ／分（min）</t>
    <rPh sb="2" eb="3">
      <t>フン</t>
    </rPh>
    <phoneticPr fontId="5"/>
  </si>
  <si>
    <t>年</t>
    <rPh sb="0" eb="1">
      <t>ネン</t>
    </rPh>
    <phoneticPr fontId="5"/>
  </si>
  <si>
    <t>２台目</t>
    <rPh sb="1" eb="3">
      <t>ダイメ</t>
    </rPh>
    <phoneticPr fontId="5"/>
  </si>
  <si>
    <t>３台目</t>
    <rPh sb="1" eb="3">
      <t>ダイメ</t>
    </rPh>
    <phoneticPr fontId="5"/>
  </si>
  <si>
    <t>　スピードスプレーヤの更新</t>
    <rPh sb="11" eb="13">
      <t>コウシン</t>
    </rPh>
    <phoneticPr fontId="5"/>
  </si>
  <si>
    <t>合　　　計</t>
    <rPh sb="0" eb="1">
      <t>ゴウ</t>
    </rPh>
    <rPh sb="4" eb="5">
      <t>ケイ</t>
    </rPh>
    <phoneticPr fontId="5"/>
  </si>
  <si>
    <t>更　新　前</t>
    <rPh sb="0" eb="1">
      <t>サラ</t>
    </rPh>
    <rPh sb="2" eb="3">
      <t>シン</t>
    </rPh>
    <rPh sb="4" eb="5">
      <t>マエ</t>
    </rPh>
    <phoneticPr fontId="5"/>
  </si>
  <si>
    <t>更　新　後</t>
    <rPh sb="0" eb="1">
      <t>サラ</t>
    </rPh>
    <rPh sb="2" eb="3">
      <t>シン</t>
    </rPh>
    <rPh sb="4" eb="5">
      <t>アト</t>
    </rPh>
    <phoneticPr fontId="5"/>
  </si>
  <si>
    <t>―</t>
    <phoneticPr fontId="5"/>
  </si>
  <si>
    <t>４　成果目標</t>
    <rPh sb="2" eb="6">
      <t>セイカモクヒョウ</t>
    </rPh>
    <phoneticPr fontId="19"/>
  </si>
  <si>
    <t>５　事業完了（予定）年月日</t>
    <rPh sb="2" eb="4">
      <t>ジギョウ</t>
    </rPh>
    <rPh sb="4" eb="6">
      <t>カンリョウ</t>
    </rPh>
    <rPh sb="7" eb="9">
      <t>ヨテイ</t>
    </rPh>
    <rPh sb="10" eb="13">
      <t>ネンガッピ</t>
    </rPh>
    <phoneticPr fontId="19"/>
  </si>
  <si>
    <t>６　添付書類</t>
    <rPh sb="2" eb="4">
      <t>テンプ</t>
    </rPh>
    <rPh sb="4" eb="6">
      <t>ショルイ</t>
    </rPh>
    <phoneticPr fontId="19"/>
  </si>
  <si>
    <t>千円</t>
    <rPh sb="0" eb="2">
      <t>セネン</t>
    </rPh>
    <phoneticPr fontId="5"/>
  </si>
  <si>
    <t>実績値（令和○年度）</t>
    <rPh sb="0" eb="3">
      <t>ジッセキチ</t>
    </rPh>
    <rPh sb="4" eb="6">
      <t>レイワ</t>
    </rPh>
    <rPh sb="7" eb="9">
      <t>ネンド</t>
    </rPh>
    <phoneticPr fontId="5"/>
  </si>
  <si>
    <t>防除面積</t>
    <rPh sb="0" eb="4">
      <t>ボウジョメンセキ</t>
    </rPh>
    <phoneticPr fontId="5"/>
  </si>
  <si>
    <t>県費</t>
    <rPh sb="0" eb="2">
      <t>ケンピ</t>
    </rPh>
    <phoneticPr fontId="12"/>
  </si>
  <si>
    <t>市町村費</t>
    <rPh sb="0" eb="4">
      <t>シチョウソンヒ</t>
    </rPh>
    <phoneticPr fontId="5"/>
  </si>
  <si>
    <t>その他</t>
    <rPh sb="2" eb="3">
      <t>タ</t>
    </rPh>
    <phoneticPr fontId="12"/>
  </si>
  <si>
    <t>※　市町村の支出が完了する（した）日とすること</t>
    <rPh sb="2" eb="5">
      <t>シチョウソン</t>
    </rPh>
    <rPh sb="6" eb="8">
      <t>シシュツ</t>
    </rPh>
    <rPh sb="9" eb="11">
      <t>カンリョウ</t>
    </rPh>
    <rPh sb="17" eb="18">
      <t>ヒ</t>
    </rPh>
    <phoneticPr fontId="5"/>
  </si>
  <si>
    <t>主な栽培品目</t>
    <rPh sb="0" eb="1">
      <t>オモ</t>
    </rPh>
    <rPh sb="2" eb="6">
      <t>サイバイヒンモク</t>
    </rPh>
    <phoneticPr fontId="19"/>
  </si>
  <si>
    <t>果樹の総販売額又は総所得額の増加</t>
    <rPh sb="0" eb="2">
      <t>カジュ</t>
    </rPh>
    <rPh sb="3" eb="7">
      <t>ソウハンバイガク</t>
    </rPh>
    <rPh sb="7" eb="8">
      <t>マタ</t>
    </rPh>
    <rPh sb="9" eb="13">
      <t>ソウショトクガク</t>
    </rPh>
    <rPh sb="14" eb="16">
      <t>ゾウカ</t>
    </rPh>
    <phoneticPr fontId="5"/>
  </si>
  <si>
    <t>２　要望内容</t>
    <rPh sb="2" eb="6">
      <t>ヨウボウナイヨウ</t>
    </rPh>
    <phoneticPr fontId="5"/>
  </si>
  <si>
    <t>代表者情報</t>
    <rPh sb="0" eb="3">
      <t>ダイヒョウシャ</t>
    </rPh>
    <rPh sb="3" eb="5">
      <t>ジョウホウ</t>
    </rPh>
    <phoneticPr fontId="19"/>
  </si>
  <si>
    <t>歳</t>
    <rPh sb="0" eb="1">
      <t>サイ</t>
    </rPh>
    <phoneticPr fontId="5"/>
  </si>
  <si>
    <t>使用方法</t>
    <rPh sb="0" eb="4">
      <t>シヨウホウホウ</t>
    </rPh>
    <phoneticPr fontId="5"/>
  </si>
  <si>
    <t>共同利用</t>
    <rPh sb="0" eb="4">
      <t>キョウドウリヨウ</t>
    </rPh>
    <phoneticPr fontId="5"/>
  </si>
  <si>
    <t>対象樹種</t>
    <rPh sb="0" eb="4">
      <t>タイショウジュシュ</t>
    </rPh>
    <phoneticPr fontId="5"/>
  </si>
  <si>
    <t>さくらんぼ</t>
  </si>
  <si>
    <t>りんご</t>
  </si>
  <si>
    <t>大粒ぶどう</t>
    <rPh sb="0" eb="2">
      <t>ダイリュウ</t>
    </rPh>
    <phoneticPr fontId="1"/>
  </si>
  <si>
    <t>西洋なし</t>
    <rPh sb="0" eb="2">
      <t>セイヨウ</t>
    </rPh>
    <phoneticPr fontId="1"/>
  </si>
  <si>
    <t>もも</t>
  </si>
  <si>
    <t>かき</t>
  </si>
  <si>
    <t>すもも</t>
  </si>
  <si>
    <t>日本なし</t>
    <rPh sb="0" eb="2">
      <t>ニホン</t>
    </rPh>
    <phoneticPr fontId="1"/>
  </si>
  <si>
    <t>回</t>
    <rPh sb="0" eb="1">
      <t>カイ</t>
    </rPh>
    <phoneticPr fontId="5"/>
  </si>
  <si>
    <t>（委託者氏名）</t>
    <rPh sb="1" eb="6">
      <t>イタクシャシメイ</t>
    </rPh>
    <phoneticPr fontId="5"/>
  </si>
  <si>
    <t>（下限面積）</t>
    <rPh sb="1" eb="3">
      <t>カゲン</t>
    </rPh>
    <rPh sb="3" eb="5">
      <t>メンセキ</t>
    </rPh>
    <phoneticPr fontId="5"/>
  </si>
  <si>
    <t>ha</t>
    <phoneticPr fontId="5"/>
  </si>
  <si>
    <t>項目</t>
    <rPh sb="0" eb="2">
      <t>コウモク</t>
    </rPh>
    <phoneticPr fontId="5"/>
  </si>
  <si>
    <t>ポイント</t>
    <phoneticPr fontId="5"/>
  </si>
  <si>
    <t>点</t>
    <rPh sb="0" eb="1">
      <t>テン</t>
    </rPh>
    <phoneticPr fontId="5"/>
  </si>
  <si>
    <t>％</t>
    <phoneticPr fontId="5"/>
  </si>
  <si>
    <t>判定</t>
    <rPh sb="0" eb="2">
      <t>ハンテイ</t>
    </rPh>
    <phoneticPr fontId="5"/>
  </si>
  <si>
    <t>経営体</t>
    <rPh sb="0" eb="3">
      <t>ケイエイタイ</t>
    </rPh>
    <phoneticPr fontId="5"/>
  </si>
  <si>
    <t>〇か×を選択</t>
    <rPh sb="4" eb="6">
      <t>センタク</t>
    </rPh>
    <phoneticPr fontId="5"/>
  </si>
  <si>
    <t>合計ポイント</t>
    <rPh sb="0" eb="2">
      <t>ゴウケイ</t>
    </rPh>
    <phoneticPr fontId="5"/>
  </si>
  <si>
    <t>園地の継承に向け市町村等へ園地の情報提供を行う意向の有無</t>
    <rPh sb="0" eb="2">
      <t>エンチ</t>
    </rPh>
    <rPh sb="3" eb="5">
      <t>ケイショウ</t>
    </rPh>
    <rPh sb="6" eb="7">
      <t>ム</t>
    </rPh>
    <rPh sb="8" eb="11">
      <t>シチョウソン</t>
    </rPh>
    <rPh sb="11" eb="12">
      <t>ナド</t>
    </rPh>
    <rPh sb="13" eb="15">
      <t>エンチ</t>
    </rPh>
    <rPh sb="16" eb="20">
      <t>ジョテイ</t>
    </rPh>
    <rPh sb="21" eb="22">
      <t>オコナ</t>
    </rPh>
    <rPh sb="23" eb="25">
      <t>イコウ</t>
    </rPh>
    <rPh sb="26" eb="28">
      <t>ウム</t>
    </rPh>
    <phoneticPr fontId="5"/>
  </si>
  <si>
    <t>後継者の有無</t>
    <rPh sb="0" eb="3">
      <t>コウケイシャ</t>
    </rPh>
    <rPh sb="4" eb="6">
      <t>ウム</t>
    </rPh>
    <phoneticPr fontId="5"/>
  </si>
  <si>
    <t>電話番号</t>
    <rPh sb="0" eb="4">
      <t>デンワバンゴウ</t>
    </rPh>
    <phoneticPr fontId="5"/>
  </si>
  <si>
    <t>e－mail</t>
    <phoneticPr fontId="5"/>
  </si>
  <si>
    <t>型　　式</t>
    <rPh sb="0" eb="1">
      <t>カタ</t>
    </rPh>
    <rPh sb="3" eb="4">
      <t>シキ</t>
    </rPh>
    <phoneticPr fontId="5"/>
  </si>
  <si>
    <t>（１）スピードスプレーヤの更新</t>
    <rPh sb="13" eb="15">
      <t>コウシン</t>
    </rPh>
    <phoneticPr fontId="5"/>
  </si>
  <si>
    <t>※中古製品を取得して使用していた場合は、元の所有者が使用していた年数も含めて記載</t>
    <rPh sb="1" eb="3">
      <t>チュウコ</t>
    </rPh>
    <rPh sb="3" eb="5">
      <t>セイヒン</t>
    </rPh>
    <rPh sb="6" eb="8">
      <t>シュトク</t>
    </rPh>
    <rPh sb="10" eb="12">
      <t>シヨウ</t>
    </rPh>
    <rPh sb="16" eb="18">
      <t>バアイ</t>
    </rPh>
    <rPh sb="20" eb="21">
      <t>モト</t>
    </rPh>
    <rPh sb="22" eb="25">
      <t>ショユウシャ</t>
    </rPh>
    <rPh sb="26" eb="28">
      <t>シヨウ</t>
    </rPh>
    <rPh sb="32" eb="34">
      <t>ネンスウ</t>
    </rPh>
    <rPh sb="35" eb="36">
      <t>フク</t>
    </rPh>
    <rPh sb="38" eb="40">
      <t>キサイ</t>
    </rPh>
    <phoneticPr fontId="5"/>
  </si>
  <si>
    <t>※中古製品を取得予定である場合、元の所有者が使用していた年数を記載</t>
    <rPh sb="1" eb="3">
      <t>チュウコ</t>
    </rPh>
    <rPh sb="3" eb="5">
      <t>セイヒン</t>
    </rPh>
    <rPh sb="6" eb="10">
      <t>シュトクヨテイ</t>
    </rPh>
    <rPh sb="13" eb="15">
      <t>バアイ</t>
    </rPh>
    <rPh sb="31" eb="33">
      <t>キサイ</t>
    </rPh>
    <phoneticPr fontId="5"/>
  </si>
  <si>
    <t>今後の方針</t>
    <rPh sb="0" eb="2">
      <t>コンゴ</t>
    </rPh>
    <rPh sb="3" eb="5">
      <t>ホウシン</t>
    </rPh>
    <phoneticPr fontId="5"/>
  </si>
  <si>
    <t>単独利用</t>
    <rPh sb="0" eb="4">
      <t>タンドクリヨウ</t>
    </rPh>
    <phoneticPr fontId="5"/>
  </si>
  <si>
    <t>単独利用</t>
    <rPh sb="0" eb="2">
      <t>タンドク</t>
    </rPh>
    <rPh sb="2" eb="4">
      <t>リヨウ</t>
    </rPh>
    <phoneticPr fontId="5"/>
  </si>
  <si>
    <t>（共同利用の経営体数）</t>
    <phoneticPr fontId="5"/>
  </si>
  <si>
    <t>※　合計ポイント同点時</t>
    <rPh sb="2" eb="4">
      <t>ゴウケイ</t>
    </rPh>
    <rPh sb="8" eb="11">
      <t>ドウテンジ</t>
    </rPh>
    <phoneticPr fontId="5"/>
  </si>
  <si>
    <t>５　採択ポイント</t>
    <rPh sb="2" eb="4">
      <t>サイタク</t>
    </rPh>
    <phoneticPr fontId="19"/>
  </si>
  <si>
    <t>×</t>
  </si>
  <si>
    <t>○</t>
  </si>
  <si>
    <t>補助率</t>
    <rPh sb="0" eb="3">
      <t>ホジョリツ</t>
    </rPh>
    <phoneticPr fontId="5"/>
  </si>
  <si>
    <t>県費</t>
    <rPh sb="0" eb="2">
      <t>ケンピ</t>
    </rPh>
    <phoneticPr fontId="5"/>
  </si>
  <si>
    <t>2/9</t>
    <phoneticPr fontId="5"/>
  </si>
  <si>
    <t>★</t>
    <phoneticPr fontId="5"/>
  </si>
  <si>
    <r>
      <t xml:space="preserve">その他
</t>
    </r>
    <r>
      <rPr>
        <sz val="10"/>
        <rFont val="ＭＳ 明朝"/>
        <family val="1"/>
        <charset val="128"/>
      </rPr>
      <t>（自己資金等）</t>
    </r>
    <rPh sb="2" eb="3">
      <t>タ</t>
    </rPh>
    <rPh sb="5" eb="9">
      <t>ジコシキン</t>
    </rPh>
    <rPh sb="9" eb="10">
      <t>ナド</t>
    </rPh>
    <phoneticPr fontId="5"/>
  </si>
  <si>
    <t>役職名</t>
    <rPh sb="0" eb="1">
      <t>ヤク</t>
    </rPh>
    <rPh sb="1" eb="2">
      <t>ショク</t>
    </rPh>
    <rPh sb="2" eb="3">
      <t>ナ</t>
    </rPh>
    <phoneticPr fontId="5"/>
  </si>
  <si>
    <t>氏名</t>
    <rPh sb="0" eb="1">
      <t>シ</t>
    </rPh>
    <rPh sb="1" eb="2">
      <t>ナ</t>
    </rPh>
    <phoneticPr fontId="5"/>
  </si>
  <si>
    <t>その他（　　　　　　）</t>
    <rPh sb="2" eb="3">
      <t>タ</t>
    </rPh>
    <phoneticPr fontId="5"/>
  </si>
  <si>
    <t>後継者氏名</t>
    <rPh sb="0" eb="3">
      <t>コウケイシャ</t>
    </rPh>
    <rPh sb="3" eb="5">
      <t>シメイ</t>
    </rPh>
    <phoneticPr fontId="5"/>
  </si>
  <si>
    <t>後継者の就農（予定）年</t>
    <rPh sb="0" eb="3">
      <t>コウケイシャ</t>
    </rPh>
    <rPh sb="4" eb="6">
      <t>シュウノウ</t>
    </rPh>
    <rPh sb="7" eb="9">
      <t>ヨテイ</t>
    </rPh>
    <rPh sb="10" eb="11">
      <t>ネン</t>
    </rPh>
    <phoneticPr fontId="5"/>
  </si>
  <si>
    <t>1/9</t>
    <phoneticPr fontId="5"/>
  </si>
  <si>
    <t>取得方法</t>
    <rPh sb="0" eb="4">
      <t>シュトクホウホウ</t>
    </rPh>
    <phoneticPr fontId="5"/>
  </si>
  <si>
    <t>４　事業費</t>
    <rPh sb="2" eb="5">
      <t>ジギョヒ</t>
    </rPh>
    <phoneticPr fontId="19"/>
  </si>
  <si>
    <t>防除作業受託</t>
    <rPh sb="0" eb="2">
      <t>ボウジョ</t>
    </rPh>
    <rPh sb="2" eb="6">
      <t>サギョウジュタク</t>
    </rPh>
    <phoneticPr fontId="5"/>
  </si>
  <si>
    <r>
      <t xml:space="preserve">栽培面積
</t>
    </r>
    <r>
      <rPr>
        <sz val="9"/>
        <rFont val="ＭＳ 明朝"/>
        <family val="1"/>
        <charset val="128"/>
      </rPr>
      <t>(所有･借地)</t>
    </r>
    <rPh sb="0" eb="4">
      <t>サイバイメンセキ</t>
    </rPh>
    <rPh sb="9" eb="11">
      <t>シャクチ</t>
    </rPh>
    <phoneticPr fontId="5"/>
  </si>
  <si>
    <t>防除作業
受託面積</t>
    <rPh sb="5" eb="7">
      <t>ジュタク</t>
    </rPh>
    <rPh sb="7" eb="9">
      <t>メンセキ</t>
    </rPh>
    <phoneticPr fontId="5"/>
  </si>
  <si>
    <t>その他ぶどう</t>
    <rPh sb="2" eb="3">
      <t>タ</t>
    </rPh>
    <phoneticPr fontId="5"/>
  </si>
  <si>
    <t>栽培面積及び防除作業受託面積の増加率</t>
    <rPh sb="0" eb="4">
      <t>サイバイメンセキ</t>
    </rPh>
    <rPh sb="4" eb="5">
      <t>オヨ</t>
    </rPh>
    <rPh sb="6" eb="12">
      <t>ボウジョサギョウジュタク</t>
    </rPh>
    <rPh sb="12" eb="14">
      <t>メンセキ</t>
    </rPh>
    <phoneticPr fontId="5"/>
  </si>
  <si>
    <t>円／ａ</t>
    <rPh sb="0" eb="1">
      <t>エン</t>
    </rPh>
    <phoneticPr fontId="5"/>
  </si>
  <si>
    <r>
      <t xml:space="preserve">共同利用の参加人数（１台当たり）
</t>
    </r>
    <r>
      <rPr>
        <sz val="11"/>
        <color rgb="FFFF0000"/>
        <rFont val="ＭＳ 明朝"/>
        <family val="1"/>
        <charset val="128"/>
      </rPr>
      <t>※　農業法人の場合は必ず「×」を選択</t>
    </r>
    <rPh sb="19" eb="23">
      <t>ノウギョウホウジン</t>
    </rPh>
    <rPh sb="24" eb="26">
      <t>バアイ</t>
    </rPh>
    <rPh sb="27" eb="28">
      <t>カナラ</t>
    </rPh>
    <rPh sb="33" eb="35">
      <t>センタク</t>
    </rPh>
    <phoneticPr fontId="5"/>
  </si>
  <si>
    <t>標準散布
回　　数</t>
    <rPh sb="0" eb="2">
      <t>ヒョウジュン</t>
    </rPh>
    <rPh sb="2" eb="4">
      <t>サンプ</t>
    </rPh>
    <rPh sb="5" eb="6">
      <t>カイ</t>
    </rPh>
    <rPh sb="8" eb="9">
      <t>スウ</t>
    </rPh>
    <phoneticPr fontId="5"/>
  </si>
  <si>
    <t>延べ散布
面　　積</t>
    <rPh sb="0" eb="1">
      <t>ノ</t>
    </rPh>
    <rPh sb="2" eb="4">
      <t>サンプ</t>
    </rPh>
    <rPh sb="5" eb="6">
      <t>メン</t>
    </rPh>
    <rPh sb="8" eb="9">
      <t>セキ</t>
    </rPh>
    <phoneticPr fontId="5"/>
  </si>
  <si>
    <t>※　防除作業を受託している場合は、表内に記載の品目別標準散布回数の過半を請け負う場合のみ「防除作業受託面積」として計上すること</t>
    <rPh sb="2" eb="4">
      <t>ボウジョ</t>
    </rPh>
    <rPh sb="45" eb="51">
      <t>ボウジョサギョウジュタク</t>
    </rPh>
    <phoneticPr fontId="5"/>
  </si>
  <si>
    <t>※　市町村費補助率が補助対象事業費の1/9以上である場合には、市町村において当該欄にその補助率及び補助金額を記載すること</t>
    <rPh sb="2" eb="6">
      <t>シチョウソンヒ</t>
    </rPh>
    <rPh sb="6" eb="9">
      <t>ホジョリツ</t>
    </rPh>
    <rPh sb="10" eb="17">
      <t>ホジョタイショウジギョウヒ</t>
    </rPh>
    <rPh sb="21" eb="23">
      <t>イジョウ</t>
    </rPh>
    <rPh sb="26" eb="28">
      <t>バアイ</t>
    </rPh>
    <rPh sb="31" eb="34">
      <t>シチョウソン</t>
    </rPh>
    <rPh sb="38" eb="41">
      <t>トウガイラン</t>
    </rPh>
    <rPh sb="44" eb="47">
      <t>ホジョリツ</t>
    </rPh>
    <rPh sb="47" eb="48">
      <t>オヨ</t>
    </rPh>
    <rPh sb="49" eb="53">
      <t>ホジョキンガク</t>
    </rPh>
    <rPh sb="54" eb="56">
      <t>キサイ</t>
    </rPh>
    <phoneticPr fontId="5"/>
  </si>
  <si>
    <t>※　その他品目の標準散布回数及び面積は整数値で入力すること（小数点以下四捨五入）</t>
    <rPh sb="4" eb="5">
      <t>タ</t>
    </rPh>
    <rPh sb="5" eb="7">
      <t>ヒンモク</t>
    </rPh>
    <rPh sb="8" eb="10">
      <t>ヒョウジュン</t>
    </rPh>
    <rPh sb="10" eb="14">
      <t>サンプカイスウ</t>
    </rPh>
    <rPh sb="14" eb="15">
      <t>オヨ</t>
    </rPh>
    <rPh sb="16" eb="18">
      <t>メンセキ</t>
    </rPh>
    <rPh sb="19" eb="22">
      <t>セイスウチ</t>
    </rPh>
    <rPh sb="23" eb="25">
      <t>ニュウリョク</t>
    </rPh>
    <rPh sb="30" eb="35">
      <t>ショウスウテンイカ</t>
    </rPh>
    <rPh sb="35" eb="39">
      <t>シシャゴニュウ</t>
    </rPh>
    <phoneticPr fontId="5"/>
  </si>
  <si>
    <t>事業実施主体名</t>
    <rPh sb="0" eb="6">
      <t>ジジ</t>
    </rPh>
    <rPh sb="6" eb="7">
      <t>ナ</t>
    </rPh>
    <phoneticPr fontId="19"/>
  </si>
  <si>
    <t>区分</t>
    <rPh sb="0" eb="2">
      <t>クブン</t>
    </rPh>
    <phoneticPr fontId="19"/>
  </si>
  <si>
    <t>従業員数又は構成経営体数</t>
    <rPh sb="0" eb="4">
      <t>ジュウギョウインスウ</t>
    </rPh>
    <rPh sb="4" eb="5">
      <t>マタ</t>
    </rPh>
    <rPh sb="6" eb="8">
      <t>コウセイ</t>
    </rPh>
    <rPh sb="8" eb="11">
      <t>ケイエイタイ</t>
    </rPh>
    <rPh sb="11" eb="12">
      <t>スウ</t>
    </rPh>
    <phoneticPr fontId="5"/>
  </si>
  <si>
    <t>（うち認定農業者である経営体数）</t>
    <rPh sb="3" eb="8">
      <t>ニンテイノウギョウシャ</t>
    </rPh>
    <rPh sb="11" eb="14">
      <t>ケイエイタイ</t>
    </rPh>
    <rPh sb="14" eb="15">
      <t>スウ</t>
    </rPh>
    <phoneticPr fontId="5"/>
  </si>
  <si>
    <t>名</t>
    <rPh sb="0" eb="1">
      <t>ナ</t>
    </rPh>
    <phoneticPr fontId="5"/>
  </si>
  <si>
    <t>―</t>
    <phoneticPr fontId="5"/>
  </si>
  <si>
    <t>農業法人</t>
  </si>
  <si>
    <t>※　「（うち認定農業者である経営体数）」欄は、「区分」欄が「農業者の組織する団体」である場合に記載すること</t>
    <rPh sb="6" eb="11">
      <t>ニンテイノウギョウシャ</t>
    </rPh>
    <rPh sb="14" eb="18">
      <t>ケイエイタイスウ</t>
    </rPh>
    <rPh sb="20" eb="21">
      <t>ラン</t>
    </rPh>
    <rPh sb="24" eb="26">
      <t>クブン</t>
    </rPh>
    <rPh sb="27" eb="28">
      <t>ラン</t>
    </rPh>
    <rPh sb="30" eb="33">
      <t>ノウギョウシャ</t>
    </rPh>
    <rPh sb="34" eb="36">
      <t>ソシキ</t>
    </rPh>
    <rPh sb="38" eb="40">
      <t>ダンタイ</t>
    </rPh>
    <rPh sb="44" eb="46">
      <t>バアイ</t>
    </rPh>
    <rPh sb="47" eb="49">
      <t>キサイ</t>
    </rPh>
    <phoneticPr fontId="19"/>
  </si>
  <si>
    <t>納品(予定)日</t>
    <rPh sb="0" eb="2">
      <t>ノウヒン</t>
    </rPh>
    <rPh sb="3" eb="5">
      <t>ヨテイ</t>
    </rPh>
    <rPh sb="6" eb="7">
      <t>ビ</t>
    </rPh>
    <phoneticPr fontId="5"/>
  </si>
  <si>
    <t>令和</t>
    <rPh sb="0" eb="2">
      <t>レイワ</t>
    </rPh>
    <phoneticPr fontId="5"/>
  </si>
  <si>
    <t>処分(予定)日</t>
    <rPh sb="0" eb="2">
      <t>ショブン</t>
    </rPh>
    <rPh sb="3" eb="5">
      <t>ヨテイ</t>
    </rPh>
    <rPh sb="6" eb="7">
      <t>ビ</t>
    </rPh>
    <phoneticPr fontId="5"/>
  </si>
  <si>
    <t>更新
１台目</t>
    <rPh sb="0" eb="2">
      <t>コウシン</t>
    </rPh>
    <rPh sb="4" eb="6">
      <t>ダイメ</t>
    </rPh>
    <phoneticPr fontId="5"/>
  </si>
  <si>
    <t>更新
２台目</t>
    <rPh sb="0" eb="2">
      <t>コウシン</t>
    </rPh>
    <rPh sb="4" eb="6">
      <t>ダイメ</t>
    </rPh>
    <phoneticPr fontId="5"/>
  </si>
  <si>
    <t>更新
３台目</t>
    <rPh sb="0" eb="2">
      <t>コウシン</t>
    </rPh>
    <rPh sb="4" eb="6">
      <t>ダイメ</t>
    </rPh>
    <phoneticPr fontId="5"/>
  </si>
  <si>
    <t>更新１台目</t>
    <rPh sb="0" eb="2">
      <t>コウシン</t>
    </rPh>
    <rPh sb="3" eb="5">
      <t>ダイメ</t>
    </rPh>
    <phoneticPr fontId="5"/>
  </si>
  <si>
    <t>更新２台目</t>
    <rPh sb="0" eb="2">
      <t>コウシン</t>
    </rPh>
    <rPh sb="3" eb="5">
      <t>ダイメ</t>
    </rPh>
    <phoneticPr fontId="5"/>
  </si>
  <si>
    <t>更新３台目</t>
    <rPh sb="0" eb="2">
      <t>コウシン</t>
    </rPh>
    <rPh sb="3" eb="5">
      <t>ダイメ</t>
    </rPh>
    <phoneticPr fontId="5"/>
  </si>
  <si>
    <t>区分</t>
    <phoneticPr fontId="5"/>
  </si>
  <si>
    <t>合計</t>
    <rPh sb="0" eb="1">
      <t>ゴウ</t>
    </rPh>
    <rPh sb="1" eb="2">
      <t>ケイ</t>
    </rPh>
    <phoneticPr fontId="12"/>
  </si>
  <si>
    <t>備考</t>
    <phoneticPr fontId="5"/>
  </si>
  <si>
    <t>本年度予算（精算）額</t>
    <rPh sb="6" eb="8">
      <t>セイサン</t>
    </rPh>
    <rPh sb="9" eb="10">
      <t>ガク</t>
    </rPh>
    <phoneticPr fontId="5"/>
  </si>
  <si>
    <t>持続できる果樹産地緊急
支援事業</t>
    <rPh sb="0" eb="2">
      <t>ジゾク</t>
    </rPh>
    <rPh sb="5" eb="7">
      <t>カジュ</t>
    </rPh>
    <rPh sb="7" eb="9">
      <t>サンチ</t>
    </rPh>
    <rPh sb="9" eb="11">
      <t>キンキュウ</t>
    </rPh>
    <rPh sb="12" eb="14">
      <t>シエン</t>
    </rPh>
    <rPh sb="14" eb="16">
      <t>ジギョウ</t>
    </rPh>
    <phoneticPr fontId="12"/>
  </si>
  <si>
    <t>（３）見積書</t>
    <rPh sb="3" eb="6">
      <t>ミツモリショ</t>
    </rPh>
    <phoneticPr fontId="19"/>
  </si>
  <si>
    <t>（４）導入するスピードスプレーヤの性能が確認できる資料（カタログ等）</t>
    <rPh sb="3" eb="5">
      <t>ドウニュウ</t>
    </rPh>
    <rPh sb="17" eb="19">
      <t>セイノウ</t>
    </rPh>
    <rPh sb="20" eb="22">
      <t>カクニン</t>
    </rPh>
    <rPh sb="25" eb="27">
      <t>シリョウ</t>
    </rPh>
    <rPh sb="32" eb="33">
      <t>ナド</t>
    </rPh>
    <phoneticPr fontId="19"/>
  </si>
  <si>
    <t>（５）その他知事が指示する資料</t>
    <rPh sb="5" eb="6">
      <t>タ</t>
    </rPh>
    <rPh sb="6" eb="8">
      <t>チジ</t>
    </rPh>
    <rPh sb="9" eb="11">
      <t>シジ</t>
    </rPh>
    <rPh sb="13" eb="15">
      <t>シリョウ</t>
    </rPh>
    <phoneticPr fontId="19"/>
  </si>
  <si>
    <t>（６）事業を実施したことが確認できる資料（納品書、写真等）</t>
    <rPh sb="3" eb="5">
      <t>ジギョウ</t>
    </rPh>
    <rPh sb="6" eb="8">
      <t>ジッシ</t>
    </rPh>
    <rPh sb="13" eb="15">
      <t>カクニン</t>
    </rPh>
    <rPh sb="18" eb="20">
      <t>シリョウ</t>
    </rPh>
    <rPh sb="21" eb="24">
      <t>ノウヒンショ</t>
    </rPh>
    <rPh sb="25" eb="27">
      <t>シャシン</t>
    </rPh>
    <rPh sb="27" eb="28">
      <t>ナド</t>
    </rPh>
    <phoneticPr fontId="19"/>
  </si>
  <si>
    <t>（７）中古のスピードスプレーヤを導入した場合は、残存年数が確認できる資料（メーカーの意見書等）</t>
    <rPh sb="3" eb="5">
      <t>チュウコ</t>
    </rPh>
    <rPh sb="16" eb="18">
      <t>ドウニュウ</t>
    </rPh>
    <rPh sb="20" eb="22">
      <t>バアイ</t>
    </rPh>
    <rPh sb="24" eb="26">
      <t>ザンゾン</t>
    </rPh>
    <rPh sb="26" eb="28">
      <t>ネンスウ</t>
    </rPh>
    <phoneticPr fontId="19"/>
  </si>
  <si>
    <t>（８）農機具共済、動産総合保険等の保険に加入したことが確認できる資料</t>
    <rPh sb="3" eb="6">
      <t>ノウキグ</t>
    </rPh>
    <rPh sb="6" eb="8">
      <t>キョウサイ</t>
    </rPh>
    <rPh sb="9" eb="11">
      <t>ドウサン</t>
    </rPh>
    <rPh sb="11" eb="13">
      <t>ソウゴウ</t>
    </rPh>
    <rPh sb="13" eb="15">
      <t>ホケン</t>
    </rPh>
    <rPh sb="15" eb="16">
      <t>トウ</t>
    </rPh>
    <rPh sb="17" eb="19">
      <t>ホケン</t>
    </rPh>
    <rPh sb="20" eb="22">
      <t>カニュウ</t>
    </rPh>
    <rPh sb="27" eb="29">
      <t>カクニン</t>
    </rPh>
    <rPh sb="32" eb="34">
      <t>シリョウ</t>
    </rPh>
    <phoneticPr fontId="19"/>
  </si>
  <si>
    <t>（９）65歳以上かつ後継者が未定である場合は、園地の継承に向け市町村等へ園地の情報提供を行ったことが確認できる資料</t>
    <rPh sb="5" eb="6">
      <t>サイ</t>
    </rPh>
    <rPh sb="6" eb="8">
      <t>イジョウ</t>
    </rPh>
    <rPh sb="10" eb="13">
      <t>コウケイシャ</t>
    </rPh>
    <rPh sb="14" eb="16">
      <t>ミテイ</t>
    </rPh>
    <rPh sb="19" eb="21">
      <t>バアイ</t>
    </rPh>
    <rPh sb="23" eb="25">
      <t>エンチ</t>
    </rPh>
    <rPh sb="26" eb="28">
      <t>ケイショウ</t>
    </rPh>
    <rPh sb="29" eb="30">
      <t>ム</t>
    </rPh>
    <rPh sb="31" eb="34">
      <t>シチョウソン</t>
    </rPh>
    <rPh sb="34" eb="35">
      <t>トウ</t>
    </rPh>
    <rPh sb="36" eb="38">
      <t>エンチ</t>
    </rPh>
    <rPh sb="39" eb="43">
      <t>ジョテイ</t>
    </rPh>
    <rPh sb="44" eb="45">
      <t>オコナ</t>
    </rPh>
    <rPh sb="50" eb="52">
      <t>カクニン</t>
    </rPh>
    <rPh sb="55" eb="57">
      <t>シリョウ</t>
    </rPh>
    <phoneticPr fontId="19"/>
  </si>
  <si>
    <t>　　※　（８）（９）については、実績報告時点で加入又は情報提供が終了していない場合は、翌年度の報告時までに提出すること</t>
    <rPh sb="16" eb="20">
      <t>ジホウ</t>
    </rPh>
    <rPh sb="20" eb="22">
      <t>ジテン</t>
    </rPh>
    <rPh sb="23" eb="25">
      <t>カニュウ</t>
    </rPh>
    <rPh sb="25" eb="26">
      <t>マタ</t>
    </rPh>
    <rPh sb="27" eb="31">
      <t>ジョテイ</t>
    </rPh>
    <rPh sb="32" eb="34">
      <t>シュウリョウ</t>
    </rPh>
    <rPh sb="39" eb="41">
      <t>バアイ</t>
    </rPh>
    <rPh sb="43" eb="46">
      <t>ヨクネンド</t>
    </rPh>
    <rPh sb="47" eb="50">
      <t>ホウコクジ</t>
    </rPh>
    <rPh sb="53" eb="55">
      <t>テイスツ</t>
    </rPh>
    <phoneticPr fontId="5"/>
  </si>
  <si>
    <t>様式２（農業法人の場合）</t>
    <rPh sb="0" eb="2">
      <t>ヨウシキ</t>
    </rPh>
    <rPh sb="4" eb="8">
      <t>ノホ</t>
    </rPh>
    <rPh sb="9" eb="11">
      <t>バアイ</t>
    </rPh>
    <phoneticPr fontId="5"/>
  </si>
  <si>
    <t>※R8.3.1時点の年齢が65歳以上の場合は必ず選択</t>
    <rPh sb="19" eb="21">
      <t>バアイ</t>
    </rPh>
    <rPh sb="22" eb="23">
      <t>カナラ</t>
    </rPh>
    <rPh sb="24" eb="26">
      <t>センタク</t>
    </rPh>
    <phoneticPr fontId="5"/>
  </si>
  <si>
    <t>※R8.3.1時点の年齢が65歳以上かつ後継者無の場合に選択</t>
    <rPh sb="7" eb="9">
      <t>ジテン</t>
    </rPh>
    <rPh sb="10" eb="12">
      <t>ネンレイ</t>
    </rPh>
    <rPh sb="15" eb="16">
      <t>サイ</t>
    </rPh>
    <rPh sb="16" eb="18">
      <t>イジョウ</t>
    </rPh>
    <rPh sb="20" eb="23">
      <t>コウケイシャ</t>
    </rPh>
    <rPh sb="23" eb="24">
      <t>ナシ</t>
    </rPh>
    <rPh sb="25" eb="27">
      <t>バアイ</t>
    </rPh>
    <rPh sb="28" eb="30">
      <t>センタク</t>
    </rPh>
    <phoneticPr fontId="5"/>
  </si>
  <si>
    <t>R8.3.1時点の年齢</t>
    <rPh sb="6" eb="8">
      <t>ジテン</t>
    </rPh>
    <rPh sb="9" eb="11">
      <t>ネンレイ</t>
    </rPh>
    <phoneticPr fontId="5"/>
  </si>
  <si>
    <t>（２）スピードスプレーヤの既存所有状況（R7時点）</t>
    <rPh sb="13" eb="15">
      <t>キソン</t>
    </rPh>
    <rPh sb="15" eb="19">
      <t>ショユウジョウキョウ</t>
    </rPh>
    <rPh sb="22" eb="24">
      <t>ジテン</t>
    </rPh>
    <phoneticPr fontId="5"/>
  </si>
  <si>
    <t>（３）スピードスプレーヤの所有計画（R9見込み）</t>
    <rPh sb="13" eb="15">
      <t>ショユウ</t>
    </rPh>
    <rPh sb="15" eb="17">
      <t>ケイッカウ</t>
    </rPh>
    <rPh sb="20" eb="22">
      <t>ミコ</t>
    </rPh>
    <phoneticPr fontId="5"/>
  </si>
  <si>
    <t>（４）使用樹種・面積（R7→R9）</t>
    <rPh sb="3" eb="5">
      <t>シヨウ</t>
    </rPh>
    <rPh sb="5" eb="7">
      <t>ジュシュ</t>
    </rPh>
    <rPh sb="8" eb="10">
      <t>メンセキ</t>
    </rPh>
    <phoneticPr fontId="5"/>
  </si>
  <si>
    <t>現状面積(令和７年度)</t>
    <rPh sb="0" eb="2">
      <t>ゲンジョウ</t>
    </rPh>
    <rPh sb="2" eb="4">
      <t>メンセキ</t>
    </rPh>
    <rPh sb="5" eb="7">
      <t>レイワ</t>
    </rPh>
    <rPh sb="8" eb="10">
      <t>ネンド</t>
    </rPh>
    <phoneticPr fontId="5"/>
  </si>
  <si>
    <t>目標面積(令和９年度)</t>
    <rPh sb="0" eb="2">
      <t>モクヒョウ</t>
    </rPh>
    <rPh sb="2" eb="4">
      <t>メンセキ</t>
    </rPh>
    <rPh sb="5" eb="7">
      <t>レイワ</t>
    </rPh>
    <rPh sb="8" eb="10">
      <t>ネンド</t>
    </rPh>
    <phoneticPr fontId="5"/>
  </si>
  <si>
    <t>増減（令和７年度→令和９年度）</t>
    <rPh sb="0" eb="2">
      <t>ゾウゲン</t>
    </rPh>
    <rPh sb="3" eb="5">
      <t>レイワ</t>
    </rPh>
    <rPh sb="6" eb="8">
      <t>ネンド</t>
    </rPh>
    <rPh sb="9" eb="11">
      <t>レイワ</t>
    </rPh>
    <rPh sb="12" eb="14">
      <t>ネンド</t>
    </rPh>
    <phoneticPr fontId="5"/>
  </si>
  <si>
    <t>現状値（令和７年度）</t>
    <rPh sb="0" eb="3">
      <t>ゲンジョウチ</t>
    </rPh>
    <rPh sb="4" eb="6">
      <t>レイワ</t>
    </rPh>
    <rPh sb="7" eb="9">
      <t>ネンド</t>
    </rPh>
    <phoneticPr fontId="5"/>
  </si>
  <si>
    <t>目標値（令和９年度）</t>
    <rPh sb="0" eb="3">
      <t>モクヒョウチ</t>
    </rPh>
    <rPh sb="4" eb="6">
      <t>レイワ</t>
    </rPh>
    <rPh sb="7" eb="9">
      <t>ネンド</t>
    </rPh>
    <phoneticPr fontId="5"/>
  </si>
  <si>
    <t>山形県特定農業機械導入基準に定める下限面積に対する延べ散布面積（令和９年度）の割合</t>
    <rPh sb="32" eb="34">
      <t>レイワ</t>
    </rPh>
    <rPh sb="35" eb="37">
      <t>ネンド</t>
    </rPh>
    <phoneticPr fontId="5"/>
  </si>
  <si>
    <t>更新するスピードスプレーヤの令和７年度までの使用年数</t>
    <rPh sb="18" eb="19">
      <t>ド</t>
    </rPh>
    <phoneticPr fontId="5"/>
  </si>
  <si>
    <t>単位面積あたりの事業費（円／ａ）
※　（事業費(税込)／令和９年度の延べ散布面積）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5"/>
  </si>
  <si>
    <r>
      <t>山形県持続できる果樹産地緊急支援事業　要望調査票</t>
    </r>
    <r>
      <rPr>
        <sz val="14"/>
        <color rgb="FFFF0000"/>
        <rFont val="ＭＳ 明朝"/>
        <family val="1"/>
        <charset val="128"/>
      </rPr>
      <t>【農業法人】</t>
    </r>
    <rPh sb="0" eb="3">
      <t>ヤマガタケン</t>
    </rPh>
    <rPh sb="3" eb="5">
      <t>ジゾ</t>
    </rPh>
    <rPh sb="19" eb="24">
      <t>ヨウボウチョウサヒョウ</t>
    </rPh>
    <phoneticPr fontId="19"/>
  </si>
  <si>
    <t>別記様式第３号</t>
    <rPh sb="0" eb="2">
      <t>ベッキ</t>
    </rPh>
    <rPh sb="2" eb="4">
      <t>ヨウシキ</t>
    </rPh>
    <rPh sb="4" eb="5">
      <t>ダイ</t>
    </rPh>
    <rPh sb="6" eb="7">
      <t>ゴウ</t>
    </rPh>
    <phoneticPr fontId="6"/>
  </si>
  <si>
    <t>山形県持続できる果樹産地緊急支援事業費補助金　事業計画（実績）書</t>
    <rPh sb="0" eb="2">
      <t>ヤマガタ</t>
    </rPh>
    <rPh sb="2" eb="3">
      <t>ケン</t>
    </rPh>
    <rPh sb="3" eb="5">
      <t>ジゾ</t>
    </rPh>
    <rPh sb="18" eb="19">
      <t>ヒ</t>
    </rPh>
    <rPh sb="19" eb="22">
      <t>ホジョキン</t>
    </rPh>
    <rPh sb="23" eb="25">
      <t>ジギョウ</t>
    </rPh>
    <rPh sb="25" eb="27">
      <t>ケイカク</t>
    </rPh>
    <rPh sb="28" eb="30">
      <t>ジッセキ</t>
    </rPh>
    <rPh sb="31" eb="32">
      <t>ショ</t>
    </rPh>
    <phoneticPr fontId="19"/>
  </si>
  <si>
    <t>※　実績値は、山形県持続できる果樹産地緊急支援事業費補助金交付要綱第６条に定める報告の際に記載して提出すること</t>
    <rPh sb="2" eb="5">
      <t>ジッセキチ</t>
    </rPh>
    <rPh sb="7" eb="10">
      <t>ヤマガタケン</t>
    </rPh>
    <rPh sb="10" eb="25">
      <t>ss</t>
    </rPh>
    <rPh sb="25" eb="29">
      <t>ヒホジョキン</t>
    </rPh>
    <rPh sb="29" eb="33">
      <t>コウフヨウコウ</t>
    </rPh>
    <rPh sb="33" eb="34">
      <t>ダイ</t>
    </rPh>
    <rPh sb="35" eb="36">
      <t>ジョウ</t>
    </rPh>
    <rPh sb="37" eb="38">
      <t>サダ</t>
    </rPh>
    <rPh sb="40" eb="42">
      <t>ホウコク</t>
    </rPh>
    <rPh sb="43" eb="44">
      <t>サイ</t>
    </rPh>
    <rPh sb="45" eb="47">
      <t>キサイ</t>
    </rPh>
    <rPh sb="49" eb="51">
      <t>テイスツ</t>
    </rPh>
    <phoneticPr fontId="5"/>
  </si>
  <si>
    <t>別記様式第２号</t>
    <rPh sb="0" eb="2">
      <t>ベッキ</t>
    </rPh>
    <rPh sb="2" eb="4">
      <t>ヨウシキ</t>
    </rPh>
    <rPh sb="4" eb="5">
      <t>ダイ</t>
    </rPh>
    <rPh sb="6" eb="7">
      <t>ゴウ</t>
    </rPh>
    <phoneticPr fontId="19"/>
  </si>
  <si>
    <t>※１ 青色は自動の数式が入っていますので入力不要です</t>
    <rPh sb="3" eb="5">
      <t>アオイロ</t>
    </rPh>
    <rPh sb="6" eb="8">
      <t>ジドウ</t>
    </rPh>
    <rPh sb="9" eb="11">
      <t>スウシキ</t>
    </rPh>
    <rPh sb="12" eb="13">
      <t>ハイ</t>
    </rPh>
    <rPh sb="20" eb="22">
      <t>ニュウリョク</t>
    </rPh>
    <rPh sb="22" eb="24">
      <t>フヨウ</t>
    </rPh>
    <phoneticPr fontId="5"/>
  </si>
  <si>
    <t>※２ ピンク色部分について手入力をお願いします</t>
    <rPh sb="6" eb="7">
      <t>イロ</t>
    </rPh>
    <rPh sb="7" eb="9">
      <t>ブブン</t>
    </rPh>
    <rPh sb="13" eb="16">
      <t>テニュウリョク</t>
    </rPh>
    <rPh sb="18" eb="19">
      <t>ネガ</t>
    </rPh>
    <phoneticPr fontId="5"/>
  </si>
  <si>
    <t>※ 青色は自動の数式が入っていますので入力不要です</t>
    <rPh sb="2" eb="4">
      <t>アオイロ</t>
    </rPh>
    <rPh sb="5" eb="7">
      <t>ジドウ</t>
    </rPh>
    <rPh sb="8" eb="10">
      <t>スウシキ</t>
    </rPh>
    <rPh sb="11" eb="12">
      <t>ハイ</t>
    </rPh>
    <rPh sb="19" eb="21">
      <t>ニュウリョク</t>
    </rPh>
    <rPh sb="21" eb="23">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</si>
</sst>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00"/>
    <numFmt numFmtId="178" formatCode="0_);[Red]\(0\)"/>
    <numFmt numFmtId="179" formatCode="#,##0.0"/>
    <numFmt numFmtId="180" formatCode="0.0;0"/>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1"/>
      <name val="ＭＳ 明朝"/>
      <family val="1"/>
      <charset val="128"/>
    </font>
    <font>
      <sz val="11"/>
      <color theme="1"/>
      <name val="ＭＳ 明朝"/>
      <family val="1"/>
      <charset val="128"/>
    </font>
    <font>
      <sz val="12"/>
      <color theme="1"/>
      <name val="ＭＳ 明朝"/>
      <family val="1"/>
      <charset val="128"/>
    </font>
    <font>
      <sz val="8"/>
      <color theme="1"/>
      <name val="ＭＳ 明朝"/>
      <family val="1"/>
      <charset val="128"/>
    </font>
    <font>
      <sz val="6"/>
      <name val="ＭＳ 明朝"/>
      <family val="1"/>
      <charset val="128"/>
    </font>
    <font>
      <sz val="14"/>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sz val="10"/>
      <name val="ＭＳ 明朝"/>
      <family val="1"/>
      <charset val="128"/>
    </font>
    <font>
      <sz val="9"/>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b/>
      <sz val="12"/>
      <name val="ＭＳ ゴシック"/>
      <family val="3"/>
      <charset val="128"/>
    </font>
    <font>
      <b/>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E7FF"/>
        <bgColor indexed="64"/>
      </patternFill>
    </fill>
  </fills>
  <borders count="84">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thin">
        <color indexed="64"/>
      </right>
      <top style="medium">
        <color indexed="64"/>
      </top>
      <bottom style="thin">
        <color auto="1"/>
      </bottom>
      <diagonal/>
    </border>
    <border>
      <left/>
      <right style="medium">
        <color indexed="64"/>
      </right>
      <top style="thin">
        <color auto="1"/>
      </top>
      <bottom style="thin">
        <color indexed="64"/>
      </bottom>
      <diagonal/>
    </border>
    <border>
      <left/>
      <right/>
      <top style="thin">
        <color auto="1"/>
      </top>
      <bottom style="thin">
        <color indexed="64"/>
      </bottom>
      <diagonal/>
    </border>
    <border>
      <left style="medium">
        <color indexed="64"/>
      </left>
      <right/>
      <top style="thin">
        <color auto="1"/>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diagonal/>
    </border>
    <border>
      <left style="thin">
        <color auto="1"/>
      </left>
      <right style="thin">
        <color indexed="64"/>
      </right>
      <top style="medium">
        <color indexed="64"/>
      </top>
      <bottom/>
      <diagonal/>
    </border>
    <border>
      <left style="thin">
        <color auto="1"/>
      </left>
      <right/>
      <top style="medium">
        <color indexed="64"/>
      </top>
      <bottom/>
      <diagonal/>
    </border>
    <border diagonalDown="1">
      <left/>
      <right/>
      <top style="thin">
        <color auto="1"/>
      </top>
      <bottom style="thin">
        <color indexed="64"/>
      </bottom>
      <diagonal style="thin">
        <color auto="1"/>
      </diagonal>
    </border>
    <border diagonalDown="1">
      <left/>
      <right style="medium">
        <color indexed="64"/>
      </right>
      <top style="thin">
        <color auto="1"/>
      </top>
      <bottom style="thin">
        <color indexed="64"/>
      </bottom>
      <diagonal style="thin">
        <color auto="1"/>
      </diagonal>
    </border>
    <border diagonalDown="1">
      <left style="thin">
        <color auto="1"/>
      </left>
      <right/>
      <top style="thin">
        <color auto="1"/>
      </top>
      <bottom style="medium">
        <color indexed="64"/>
      </bottom>
      <diagonal style="thin">
        <color auto="1"/>
      </diagonal>
    </border>
    <border diagonalDown="1">
      <left/>
      <right/>
      <top style="thin">
        <color auto="1"/>
      </top>
      <bottom style="medium">
        <color indexed="64"/>
      </bottom>
      <diagonal style="thin">
        <color auto="1"/>
      </diagonal>
    </border>
    <border diagonalDown="1">
      <left/>
      <right style="medium">
        <color indexed="64"/>
      </right>
      <top style="thin">
        <color auto="1"/>
      </top>
      <bottom style="medium">
        <color indexed="64"/>
      </bottom>
      <diagonal style="thin">
        <color auto="1"/>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medium">
        <color indexed="64"/>
      </bottom>
      <diagonal/>
    </border>
    <border diagonalDown="1">
      <left/>
      <right/>
      <top style="medium">
        <color indexed="64"/>
      </top>
      <bottom style="thin">
        <color auto="1"/>
      </bottom>
      <diagonal style="thin">
        <color indexed="64"/>
      </diagonal>
    </border>
    <border diagonalDown="1">
      <left/>
      <right style="medium">
        <color indexed="64"/>
      </right>
      <top style="medium">
        <color indexed="64"/>
      </top>
      <bottom style="thin">
        <color auto="1"/>
      </bottom>
      <diagonal style="thin">
        <color indexed="64"/>
      </diagonal>
    </border>
    <border diagonalDown="1">
      <left/>
      <right style="thin">
        <color auto="1"/>
      </right>
      <top style="thin">
        <color auto="1"/>
      </top>
      <bottom style="thin">
        <color auto="1"/>
      </bottom>
      <diagonal style="thin">
        <color auto="1"/>
      </diagonal>
    </border>
    <border diagonalDown="1">
      <left/>
      <right style="medium">
        <color indexed="64"/>
      </right>
      <top/>
      <bottom style="thin">
        <color auto="1"/>
      </bottom>
      <diagonal style="thin">
        <color indexed="64"/>
      </diagonal>
    </border>
    <border diagonalDown="1">
      <left/>
      <right/>
      <top/>
      <bottom style="thin">
        <color auto="1"/>
      </bottom>
      <diagonal style="thin">
        <color indexed="64"/>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diagonalDown="1">
      <left/>
      <right/>
      <top style="thin">
        <color auto="1"/>
      </top>
      <bottom/>
      <diagonal style="thin">
        <color auto="1"/>
      </diagonal>
    </border>
    <border diagonalDown="1">
      <left/>
      <right style="medium">
        <color indexed="64"/>
      </right>
      <top style="thin">
        <color auto="1"/>
      </top>
      <bottom/>
      <diagonal style="thin">
        <color auto="1"/>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thin">
        <color auto="1"/>
      </left>
      <right style="thin">
        <color auto="1"/>
      </right>
      <top style="double">
        <color indexed="64"/>
      </top>
      <bottom style="double">
        <color indexed="64"/>
      </bottom>
      <diagonal/>
    </border>
    <border>
      <left style="medium">
        <color indexed="64"/>
      </left>
      <right style="thin">
        <color auto="1"/>
      </right>
      <top style="double">
        <color indexed="64"/>
      </top>
      <bottom style="double">
        <color indexed="64"/>
      </bottom>
      <diagonal/>
    </border>
    <border>
      <left style="thin">
        <color auto="1"/>
      </left>
      <right style="medium">
        <color indexed="64"/>
      </right>
      <top style="double">
        <color indexed="64"/>
      </top>
      <bottom style="double">
        <color indexed="64"/>
      </bottom>
      <diagonal/>
    </border>
  </borders>
  <cellStyleXfs count="13">
    <xf numFmtId="0" fontId="0" fillId="0" borderId="0">
      <alignment vertical="center"/>
    </xf>
    <xf numFmtId="0" fontId="4"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cellStyleXfs>
  <cellXfs count="524">
    <xf numFmtId="0" fontId="0" fillId="0" borderId="0" xfId="0">
      <alignment vertical="center"/>
    </xf>
    <xf numFmtId="0" fontId="10" fillId="0" borderId="0" xfId="10" applyFont="1" applyAlignment="1">
      <alignment horizontal="justify" vertical="center"/>
    </xf>
    <xf numFmtId="0" fontId="9" fillId="0" borderId="0" xfId="10">
      <alignment vertical="center"/>
    </xf>
    <xf numFmtId="0" fontId="18" fillId="2" borderId="0" xfId="1" applyFont="1" applyFill="1">
      <alignment vertical="center"/>
    </xf>
    <xf numFmtId="176" fontId="10" fillId="4" borderId="8" xfId="10" applyNumberFormat="1" applyFont="1" applyFill="1" applyBorder="1" applyAlignment="1">
      <alignment horizontal="right" vertical="center" shrinkToFit="1"/>
    </xf>
    <xf numFmtId="0" fontId="18" fillId="0" borderId="0" xfId="8" applyFont="1" applyProtection="1">
      <alignment vertical="center"/>
      <protection locked="0"/>
    </xf>
    <xf numFmtId="0" fontId="8" fillId="0" borderId="0" xfId="8" applyFont="1" applyProtection="1">
      <alignment vertical="center"/>
      <protection locked="0"/>
    </xf>
    <xf numFmtId="0" fontId="8" fillId="3" borderId="0" xfId="8" applyFont="1" applyFill="1" applyProtection="1">
      <alignment vertical="center"/>
      <protection locked="0"/>
    </xf>
    <xf numFmtId="0" fontId="8" fillId="0" borderId="10" xfId="8" applyFont="1" applyBorder="1" applyAlignment="1" applyProtection="1">
      <alignment horizontal="center" vertical="center"/>
      <protection locked="0"/>
    </xf>
    <xf numFmtId="0" fontId="8" fillId="0" borderId="0" xfId="8" applyFont="1" applyAlignment="1" applyProtection="1">
      <alignment horizontal="distributed" vertical="distributed"/>
      <protection locked="0"/>
    </xf>
    <xf numFmtId="0" fontId="8" fillId="0" borderId="0" xfId="8" applyFont="1" applyAlignment="1" applyProtection="1">
      <alignment horizontal="distributed" vertical="center" wrapText="1"/>
      <protection locked="0"/>
    </xf>
    <xf numFmtId="3" fontId="8" fillId="3" borderId="0" xfId="8" applyNumberFormat="1" applyFont="1" applyFill="1" applyAlignment="1" applyProtection="1">
      <alignment vertical="center" shrinkToFit="1"/>
      <protection locked="0"/>
    </xf>
    <xf numFmtId="0" fontId="18" fillId="3" borderId="0" xfId="8" applyFont="1" applyFill="1" applyProtection="1">
      <alignment vertical="center"/>
      <protection locked="0"/>
    </xf>
    <xf numFmtId="0" fontId="8" fillId="0" borderId="5" xfId="8" applyFont="1" applyBorder="1" applyProtection="1">
      <alignment vertical="center"/>
      <protection locked="0"/>
    </xf>
    <xf numFmtId="0" fontId="8" fillId="0" borderId="6" xfId="8" applyFont="1" applyBorder="1" applyProtection="1">
      <alignment vertical="center"/>
      <protection locked="0"/>
    </xf>
    <xf numFmtId="0" fontId="8" fillId="0" borderId="35" xfId="8" applyFont="1" applyBorder="1" applyAlignment="1" applyProtection="1">
      <alignment horizontal="center" vertical="center"/>
      <protection locked="0"/>
    </xf>
    <xf numFmtId="0" fontId="8" fillId="0" borderId="0" xfId="8" applyFont="1" applyAlignment="1" applyProtection="1">
      <alignment vertical="center" shrinkToFit="1"/>
      <protection locked="0"/>
    </xf>
    <xf numFmtId="0" fontId="8" fillId="0" borderId="34" xfId="8" applyFont="1" applyBorder="1" applyAlignment="1" applyProtection="1">
      <alignment horizontal="center" vertical="center" shrinkToFit="1"/>
      <protection locked="0"/>
    </xf>
    <xf numFmtId="3" fontId="18" fillId="0" borderId="0" xfId="8" applyNumberFormat="1" applyFont="1" applyProtection="1">
      <alignment vertical="center"/>
      <protection locked="0"/>
    </xf>
    <xf numFmtId="0" fontId="21" fillId="0" borderId="0" xfId="8" applyFont="1" applyAlignment="1" applyProtection="1">
      <alignment horizontal="left"/>
      <protection locked="0"/>
    </xf>
    <xf numFmtId="3" fontId="8" fillId="0" borderId="0" xfId="8" applyNumberFormat="1" applyFont="1" applyAlignment="1" applyProtection="1">
      <alignment vertical="center" shrinkToFit="1"/>
      <protection locked="0"/>
    </xf>
    <xf numFmtId="0" fontId="8" fillId="0" borderId="0" xfId="8" applyFont="1" applyAlignment="1" applyProtection="1">
      <alignment vertical="center" wrapText="1"/>
      <protection locked="0"/>
    </xf>
    <xf numFmtId="177" fontId="8" fillId="0" borderId="0" xfId="8" applyNumberFormat="1" applyFont="1" applyAlignment="1" applyProtection="1">
      <alignment vertical="center" shrinkToFit="1"/>
      <protection locked="0"/>
    </xf>
    <xf numFmtId="3" fontId="8" fillId="0" borderId="0" xfId="8" applyNumberFormat="1" applyFont="1" applyProtection="1">
      <alignment vertical="center"/>
      <protection locked="0"/>
    </xf>
    <xf numFmtId="0" fontId="21" fillId="0" borderId="0" xfId="8" applyFont="1" applyAlignment="1" applyProtection="1">
      <protection locked="0"/>
    </xf>
    <xf numFmtId="0" fontId="18" fillId="0" borderId="0" xfId="8" applyFont="1" applyAlignment="1" applyProtection="1">
      <alignment horizontal="left" vertical="center" indent="1"/>
      <protection locked="0"/>
    </xf>
    <xf numFmtId="0" fontId="14" fillId="0" borderId="0" xfId="0" applyFont="1" applyProtection="1">
      <alignment vertical="center"/>
      <protection locked="0"/>
    </xf>
    <xf numFmtId="0" fontId="7" fillId="0" borderId="0" xfId="0" quotePrefix="1" applyFont="1" applyAlignment="1" applyProtection="1">
      <alignment horizontal="right" vertical="center"/>
      <protection locked="0"/>
    </xf>
    <xf numFmtId="0" fontId="7" fillId="0" borderId="0" xfId="0" applyFont="1" applyProtection="1">
      <alignment vertical="center"/>
      <protection locked="0"/>
    </xf>
    <xf numFmtId="0" fontId="14" fillId="0" borderId="0" xfId="0" applyFont="1" applyAlignment="1" applyProtection="1">
      <alignment vertical="top"/>
      <protection locked="0"/>
    </xf>
    <xf numFmtId="0" fontId="7" fillId="0" borderId="0" xfId="1" quotePrefix="1" applyFont="1" applyAlignment="1" applyProtection="1">
      <alignment horizontal="right" vertical="center"/>
      <protection locked="0"/>
    </xf>
    <xf numFmtId="0" fontId="7" fillId="0" borderId="0" xfId="2" applyFont="1" applyProtection="1">
      <alignment vertical="center"/>
      <protection locked="0"/>
    </xf>
    <xf numFmtId="38" fontId="17" fillId="0" borderId="0" xfId="12" applyFont="1" applyFill="1" applyBorder="1" applyAlignment="1" applyProtection="1">
      <alignment horizontal="left" indent="4"/>
      <protection locked="0"/>
    </xf>
    <xf numFmtId="38" fontId="15" fillId="0" borderId="0" xfId="12" applyFont="1" applyFill="1" applyBorder="1" applyAlignment="1" applyProtection="1">
      <alignment horizontal="center"/>
      <protection locked="0"/>
    </xf>
    <xf numFmtId="38" fontId="16" fillId="0" borderId="0" xfId="12" applyFont="1" applyFill="1" applyBorder="1" applyAlignment="1" applyProtection="1">
      <alignment horizontal="left" vertical="top"/>
      <protection locked="0"/>
    </xf>
    <xf numFmtId="0" fontId="7" fillId="0" borderId="0" xfId="1" applyFont="1" applyProtection="1">
      <alignment vertical="center"/>
      <protection locked="0"/>
    </xf>
    <xf numFmtId="49" fontId="7" fillId="0" borderId="0" xfId="0" applyNumberFormat="1" applyFont="1" applyProtection="1">
      <alignment vertical="center"/>
      <protection locked="0"/>
    </xf>
    <xf numFmtId="0" fontId="8" fillId="0" borderId="10" xfId="8" applyFont="1" applyBorder="1" applyAlignment="1">
      <alignment horizontal="center" vertical="center" shrinkToFit="1"/>
    </xf>
    <xf numFmtId="0" fontId="8" fillId="0" borderId="34" xfId="8" applyFont="1" applyBorder="1" applyAlignment="1">
      <alignment horizontal="center" vertical="center" shrinkToFit="1"/>
    </xf>
    <xf numFmtId="0" fontId="8" fillId="0" borderId="35" xfId="8" applyFont="1" applyBorder="1" applyAlignment="1">
      <alignment horizontal="center" vertical="center" shrinkToFit="1"/>
    </xf>
    <xf numFmtId="0" fontId="8" fillId="0" borderId="61" xfId="8" applyFont="1" applyBorder="1" applyAlignment="1">
      <alignment horizontal="center" vertical="center" shrinkToFit="1"/>
    </xf>
    <xf numFmtId="0" fontId="23" fillId="0" borderId="0" xfId="8" applyFont="1" applyProtection="1">
      <alignment vertical="center"/>
      <protection locked="0"/>
    </xf>
    <xf numFmtId="0" fontId="26" fillId="0" borderId="0" xfId="8" applyFont="1" applyProtection="1">
      <alignment vertical="center"/>
      <protection locked="0"/>
    </xf>
    <xf numFmtId="0" fontId="8" fillId="0" borderId="10" xfId="0" applyFont="1" applyBorder="1" applyAlignment="1" applyProtection="1">
      <alignment horizontal="center" vertical="center"/>
      <protection locked="0"/>
    </xf>
    <xf numFmtId="3" fontId="7" fillId="0" borderId="0" xfId="0" applyNumberFormat="1" applyFont="1" applyAlignment="1" applyProtection="1">
      <alignment vertical="center" shrinkToFit="1"/>
      <protection locked="0"/>
    </xf>
    <xf numFmtId="177" fontId="7" fillId="0" borderId="0" xfId="0" applyNumberFormat="1" applyFont="1" applyAlignment="1" applyProtection="1">
      <alignment vertical="center" shrinkToFit="1"/>
      <protection locked="0"/>
    </xf>
    <xf numFmtId="177" fontId="8" fillId="0" borderId="10" xfId="0" applyNumberFormat="1" applyFont="1" applyBorder="1" applyAlignment="1">
      <alignment horizontal="center" vertical="center" shrinkToFit="1"/>
    </xf>
    <xf numFmtId="3" fontId="8" fillId="0" borderId="34" xfId="0" applyNumberFormat="1" applyFont="1" applyBorder="1" applyAlignment="1">
      <alignment horizontal="center" vertical="center" shrinkToFit="1"/>
    </xf>
    <xf numFmtId="177" fontId="8" fillId="0" borderId="10" xfId="0" applyNumberFormat="1" applyFont="1" applyBorder="1" applyAlignment="1">
      <alignment horizontal="center" vertical="center" textRotation="255" shrinkToFit="1"/>
    </xf>
    <xf numFmtId="0" fontId="9" fillId="0" borderId="0" xfId="10" applyAlignment="1">
      <alignment horizontal="right" vertical="center"/>
    </xf>
    <xf numFmtId="0" fontId="11" fillId="0" borderId="0" xfId="10" applyFont="1" applyAlignment="1">
      <alignment horizontal="justify" vertical="center" wrapText="1"/>
    </xf>
    <xf numFmtId="0" fontId="10" fillId="0" borderId="38" xfId="10" applyFont="1" applyBorder="1" applyAlignment="1">
      <alignment horizontal="distributed" vertical="center" wrapText="1" indent="2"/>
    </xf>
    <xf numFmtId="0" fontId="10" fillId="0" borderId="39" xfId="10" applyFont="1" applyBorder="1" applyAlignment="1">
      <alignment horizontal="justify" vertical="center" shrinkToFit="1"/>
    </xf>
    <xf numFmtId="0" fontId="10" fillId="0" borderId="68" xfId="10" applyFont="1" applyBorder="1" applyAlignment="1">
      <alignment horizontal="distributed" vertical="center" wrapText="1" indent="2"/>
    </xf>
    <xf numFmtId="176" fontId="10" fillId="4" borderId="12" xfId="10" applyNumberFormat="1" applyFont="1" applyFill="1" applyBorder="1" applyAlignment="1">
      <alignment horizontal="right" vertical="center" shrinkToFit="1"/>
    </xf>
    <xf numFmtId="0" fontId="10" fillId="0" borderId="69" xfId="10" applyFont="1" applyBorder="1" applyAlignment="1">
      <alignment horizontal="justify" vertical="center" shrinkToFit="1"/>
    </xf>
    <xf numFmtId="0" fontId="10" fillId="0" borderId="72" xfId="10" applyFont="1" applyBorder="1" applyAlignment="1">
      <alignment horizontal="distributed" vertical="center" wrapText="1" indent="2"/>
    </xf>
    <xf numFmtId="0" fontId="10" fillId="0" borderId="73" xfId="10" applyFont="1" applyBorder="1" applyAlignment="1">
      <alignment horizontal="center" vertical="center" wrapText="1"/>
    </xf>
    <xf numFmtId="0" fontId="10" fillId="0" borderId="74" xfId="10" applyFont="1" applyBorder="1" applyAlignment="1">
      <alignment horizontal="distributed" vertical="center" wrapText="1" indent="2"/>
    </xf>
    <xf numFmtId="0" fontId="10" fillId="0" borderId="75" xfId="10" applyFont="1" applyBorder="1" applyAlignment="1">
      <alignment horizontal="distributed" vertical="center" wrapText="1" indent="2"/>
    </xf>
    <xf numFmtId="176" fontId="10" fillId="0" borderId="76" xfId="10" applyNumberFormat="1" applyFont="1" applyBorder="1" applyAlignment="1">
      <alignment horizontal="right" vertical="center" shrinkToFit="1"/>
    </xf>
    <xf numFmtId="0" fontId="10" fillId="0" borderId="77" xfId="10" applyFont="1" applyBorder="1" applyAlignment="1">
      <alignment horizontal="justify" vertical="center" shrinkToFit="1"/>
    </xf>
    <xf numFmtId="0" fontId="10" fillId="0" borderId="78" xfId="10" applyFont="1" applyBorder="1" applyAlignment="1">
      <alignment horizontal="distributed" vertical="center" wrapText="1" indent="2"/>
    </xf>
    <xf numFmtId="176" fontId="10" fillId="4" borderId="79" xfId="10" applyNumberFormat="1" applyFont="1" applyFill="1" applyBorder="1" applyAlignment="1">
      <alignment horizontal="right" vertical="center" shrinkToFit="1"/>
    </xf>
    <xf numFmtId="0" fontId="10" fillId="0" borderId="80" xfId="10" applyFont="1" applyBorder="1" applyAlignment="1">
      <alignment horizontal="justify" vertical="center" shrinkToFit="1"/>
    </xf>
    <xf numFmtId="0" fontId="10" fillId="0" borderId="77" xfId="10" applyFont="1" applyBorder="1" applyAlignment="1">
      <alignment horizontal="center" vertical="center" shrinkToFit="1"/>
    </xf>
    <xf numFmtId="176" fontId="10" fillId="4" borderId="81" xfId="11" applyNumberFormat="1" applyFont="1" applyFill="1" applyBorder="1" applyAlignment="1">
      <alignment horizontal="right" vertical="center" shrinkToFit="1"/>
    </xf>
    <xf numFmtId="0" fontId="18" fillId="0" borderId="0" xfId="8" applyFont="1" applyAlignment="1">
      <alignment horizontal="center" vertical="center"/>
    </xf>
    <xf numFmtId="0" fontId="18" fillId="0" borderId="0" xfId="8" applyFont="1">
      <alignment vertical="center"/>
    </xf>
    <xf numFmtId="0" fontId="8" fillId="0" borderId="0" xfId="8" applyFont="1">
      <alignment vertical="center"/>
    </xf>
    <xf numFmtId="0" fontId="8" fillId="0" borderId="15" xfId="8" applyFont="1" applyBorder="1" applyAlignment="1">
      <alignment horizontal="center" vertical="center" wrapText="1"/>
    </xf>
    <xf numFmtId="0" fontId="8" fillId="0" borderId="17" xfId="8" applyFont="1" applyBorder="1" applyAlignment="1">
      <alignment horizontal="center" vertical="center" wrapText="1"/>
    </xf>
    <xf numFmtId="0" fontId="8" fillId="3" borderId="0" xfId="8" applyFont="1" applyFill="1">
      <alignment vertical="center"/>
    </xf>
    <xf numFmtId="0" fontId="8" fillId="4" borderId="5" xfId="8" applyFont="1" applyFill="1" applyBorder="1">
      <alignment vertical="center"/>
    </xf>
    <xf numFmtId="0" fontId="8" fillId="0" borderId="5" xfId="8" applyFont="1" applyBorder="1" applyAlignment="1">
      <alignment horizontal="center" vertical="center"/>
    </xf>
    <xf numFmtId="0" fontId="8" fillId="4" borderId="5" xfId="8" applyFont="1" applyFill="1" applyBorder="1" applyAlignment="1">
      <alignment horizontal="center" vertical="center"/>
    </xf>
    <xf numFmtId="0" fontId="8" fillId="0" borderId="7" xfId="8" applyFont="1" applyBorder="1" applyAlignment="1">
      <alignment horizontal="center" vertical="center"/>
    </xf>
    <xf numFmtId="0" fontId="8" fillId="0" borderId="3" xfId="8" applyFont="1" applyBorder="1" applyAlignment="1">
      <alignment horizontal="center" vertical="center"/>
    </xf>
    <xf numFmtId="0" fontId="18" fillId="0" borderId="0" xfId="8" applyFont="1" applyAlignment="1">
      <alignment horizontal="distributed" vertical="distributed"/>
    </xf>
    <xf numFmtId="0" fontId="18" fillId="0" borderId="0" xfId="8" applyFont="1" applyAlignment="1">
      <alignment horizontal="distributed" vertical="center" wrapText="1"/>
    </xf>
    <xf numFmtId="0" fontId="8" fillId="0" borderId="0" xfId="8" applyFont="1" applyAlignment="1">
      <alignment horizontal="center" vertical="center"/>
    </xf>
    <xf numFmtId="0" fontId="8" fillId="0" borderId="34" xfId="8" applyFont="1" applyBorder="1" applyAlignment="1">
      <alignment horizontal="center" vertical="center"/>
    </xf>
    <xf numFmtId="3" fontId="8" fillId="4" borderId="9" xfId="8" applyNumberFormat="1" applyFont="1" applyFill="1" applyBorder="1" applyAlignment="1">
      <alignment horizontal="right" vertical="center" shrinkToFit="1"/>
    </xf>
    <xf numFmtId="0" fontId="8" fillId="5" borderId="24" xfId="8" applyFont="1" applyFill="1" applyBorder="1">
      <alignment vertical="center"/>
    </xf>
    <xf numFmtId="0" fontId="8" fillId="0" borderId="24" xfId="8" applyFont="1" applyBorder="1" applyAlignment="1">
      <alignment horizontal="center" vertical="center"/>
    </xf>
    <xf numFmtId="0" fontId="8" fillId="5" borderId="24" xfId="8" applyFont="1" applyFill="1" applyBorder="1" applyAlignment="1">
      <alignment horizontal="center" vertical="center"/>
    </xf>
    <xf numFmtId="0" fontId="8" fillId="0" borderId="32" xfId="8" applyFont="1" applyBorder="1" applyAlignment="1">
      <alignment horizontal="center" vertical="center"/>
    </xf>
    <xf numFmtId="0" fontId="8" fillId="5" borderId="0" xfId="8" applyFont="1" applyFill="1">
      <alignment vertical="center"/>
    </xf>
    <xf numFmtId="0" fontId="8" fillId="5" borderId="0" xfId="8" applyFont="1" applyFill="1" applyAlignment="1">
      <alignment horizontal="center" vertical="center"/>
    </xf>
    <xf numFmtId="0" fontId="8" fillId="0" borderId="2" xfId="8" applyFont="1" applyBorder="1" applyAlignment="1">
      <alignment horizontal="center" vertical="center"/>
    </xf>
    <xf numFmtId="3" fontId="8" fillId="4" borderId="54" xfId="8" applyNumberFormat="1" applyFont="1" applyFill="1" applyBorder="1" applyAlignment="1">
      <alignment horizontal="right" vertical="center" shrinkToFit="1"/>
    </xf>
    <xf numFmtId="0" fontId="8" fillId="0" borderId="26" xfId="8" applyFont="1" applyBorder="1" applyAlignment="1">
      <alignment horizontal="center" vertical="center"/>
    </xf>
    <xf numFmtId="0" fontId="8" fillId="5" borderId="31" xfId="8" applyFont="1" applyFill="1" applyBorder="1">
      <alignment vertical="center"/>
    </xf>
    <xf numFmtId="0" fontId="8" fillId="0" borderId="31" xfId="8" applyFont="1" applyBorder="1" applyAlignment="1">
      <alignment horizontal="center" vertical="center"/>
    </xf>
    <xf numFmtId="0" fontId="8" fillId="5" borderId="31" xfId="8" applyFont="1" applyFill="1" applyBorder="1" applyAlignment="1">
      <alignment horizontal="center" vertical="center"/>
    </xf>
    <xf numFmtId="0" fontId="18" fillId="5" borderId="0" xfId="8" applyFont="1" applyFill="1" applyAlignment="1">
      <alignment horizontal="center" vertical="center"/>
    </xf>
    <xf numFmtId="0" fontId="8" fillId="0" borderId="0" xfId="8" applyFont="1" applyAlignment="1">
      <alignment horizontal="left" vertical="center"/>
    </xf>
    <xf numFmtId="0" fontId="18" fillId="0" borderId="0" xfId="8" applyFont="1" applyAlignment="1">
      <alignment horizontal="left" vertical="center" indent="1"/>
    </xf>
    <xf numFmtId="0" fontId="14" fillId="0" borderId="0" xfId="0" applyFont="1">
      <alignment vertical="center"/>
    </xf>
    <xf numFmtId="0" fontId="7" fillId="0" borderId="0" xfId="0" quotePrefix="1" applyFont="1" applyAlignment="1">
      <alignment horizontal="right" vertical="center"/>
    </xf>
    <xf numFmtId="0" fontId="7" fillId="0" borderId="0" xfId="0" applyFont="1">
      <alignment vertical="center"/>
    </xf>
    <xf numFmtId="0" fontId="14" fillId="0" borderId="0" xfId="0" applyFont="1" applyAlignment="1">
      <alignment vertical="top"/>
    </xf>
    <xf numFmtId="0" fontId="7" fillId="0" borderId="0" xfId="1" quotePrefix="1" applyFont="1" applyAlignment="1">
      <alignment horizontal="right" vertical="center"/>
    </xf>
    <xf numFmtId="0" fontId="7" fillId="0" borderId="0" xfId="2" applyFont="1">
      <alignment vertical="center"/>
    </xf>
    <xf numFmtId="38" fontId="17" fillId="0" borderId="0" xfId="12" applyFont="1" applyFill="1" applyBorder="1" applyAlignment="1" applyProtection="1">
      <alignment horizontal="left" indent="4"/>
    </xf>
    <xf numFmtId="38" fontId="15" fillId="0" borderId="0" xfId="12" applyFont="1" applyFill="1" applyBorder="1" applyAlignment="1" applyProtection="1">
      <alignment horizontal="center"/>
    </xf>
    <xf numFmtId="38" fontId="16" fillId="0" borderId="0" xfId="12" applyFont="1" applyFill="1" applyBorder="1" applyAlignment="1" applyProtection="1">
      <alignment horizontal="left" vertical="top"/>
    </xf>
    <xf numFmtId="0" fontId="7" fillId="0" borderId="0" xfId="1" applyFont="1">
      <alignment vertical="center"/>
    </xf>
    <xf numFmtId="49" fontId="7" fillId="0" borderId="0" xfId="0" applyNumberFormat="1" applyFont="1">
      <alignment vertical="center"/>
    </xf>
    <xf numFmtId="0" fontId="10" fillId="0" borderId="82" xfId="10" applyFont="1" applyBorder="1" applyAlignment="1">
      <alignment horizontal="left" vertical="center" wrapText="1" indent="1" shrinkToFit="1"/>
    </xf>
    <xf numFmtId="0" fontId="10" fillId="0" borderId="83" xfId="10" applyFont="1" applyBorder="1" applyAlignment="1">
      <alignment horizontal="center" vertical="center" shrinkToFit="1"/>
    </xf>
    <xf numFmtId="0" fontId="8" fillId="0" borderId="0" xfId="8" applyFont="1" applyAlignment="1" applyProtection="1">
      <alignment horizontal="center" vertical="center"/>
      <protection locked="0"/>
    </xf>
    <xf numFmtId="0" fontId="18" fillId="0" borderId="0" xfId="8" applyFont="1" applyAlignment="1" applyProtection="1">
      <alignment horizontal="center" vertical="center"/>
      <protection locked="0"/>
    </xf>
    <xf numFmtId="0" fontId="8" fillId="0" borderId="3" xfId="8" applyFont="1" applyBorder="1" applyAlignment="1" applyProtection="1">
      <alignment horizontal="center" vertical="center"/>
      <protection locked="0"/>
    </xf>
    <xf numFmtId="0" fontId="8" fillId="0" borderId="5" xfId="8" applyFont="1" applyBorder="1" applyAlignment="1" applyProtection="1">
      <alignment horizontal="center" vertical="center"/>
      <protection locked="0"/>
    </xf>
    <xf numFmtId="4" fontId="8" fillId="0" borderId="0" xfId="8" applyNumberFormat="1" applyFont="1" applyAlignment="1" applyProtection="1">
      <alignment horizontal="center" vertical="center"/>
      <protection locked="0"/>
    </xf>
    <xf numFmtId="0" fontId="8" fillId="0" borderId="14"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8" fillId="0" borderId="32" xfId="8" applyFont="1" applyBorder="1" applyAlignment="1" applyProtection="1">
      <alignment horizontal="center" vertical="center"/>
      <protection locked="0"/>
    </xf>
    <xf numFmtId="0" fontId="8" fillId="0" borderId="0" xfId="8" applyFont="1" applyAlignment="1" applyProtection="1">
      <alignment horizontal="center" vertical="center" shrinkToFit="1"/>
      <protection locked="0"/>
    </xf>
    <xf numFmtId="0" fontId="8" fillId="0" borderId="32" xfId="8" applyFont="1" applyBorder="1" applyAlignment="1">
      <alignment horizontal="center" vertical="center" shrinkToFit="1"/>
    </xf>
    <xf numFmtId="0" fontId="8" fillId="0" borderId="10" xfId="8" applyFont="1" applyBorder="1" applyAlignment="1" applyProtection="1">
      <alignment horizontal="center" vertical="center" shrinkToFit="1"/>
      <protection locked="0"/>
    </xf>
    <xf numFmtId="0" fontId="8" fillId="0" borderId="35" xfId="8" applyFont="1" applyBorder="1" applyAlignment="1" applyProtection="1">
      <alignment horizontal="center" vertical="center" shrinkToFit="1"/>
      <protection locked="0"/>
    </xf>
    <xf numFmtId="0" fontId="8" fillId="0" borderId="32" xfId="8" applyFont="1" applyBorder="1" applyAlignment="1" applyProtection="1">
      <alignment horizontal="center" vertical="center" shrinkToFit="1"/>
      <protection locked="0"/>
    </xf>
    <xf numFmtId="0" fontId="8" fillId="0" borderId="57" xfId="8" applyFont="1" applyBorder="1" applyAlignment="1" applyProtection="1">
      <alignment horizontal="center" vertical="center" shrinkToFit="1"/>
      <protection locked="0"/>
    </xf>
    <xf numFmtId="0" fontId="8" fillId="0" borderId="38" xfId="8" applyFont="1" applyBorder="1" applyAlignment="1" applyProtection="1">
      <alignment horizontal="center" vertical="center"/>
      <protection locked="0"/>
    </xf>
    <xf numFmtId="3" fontId="8" fillId="0" borderId="42" xfId="0" applyNumberFormat="1" applyFont="1" applyBorder="1" applyAlignment="1" applyProtection="1">
      <alignment horizontal="center" vertical="center" shrinkToFit="1"/>
      <protection locked="0"/>
    </xf>
    <xf numFmtId="0" fontId="8" fillId="0" borderId="58" xfId="8" applyFont="1" applyBorder="1" applyAlignment="1" applyProtection="1">
      <alignment horizontal="center" vertical="center"/>
      <protection locked="0"/>
    </xf>
    <xf numFmtId="0" fontId="8" fillId="5" borderId="14" xfId="8" applyFont="1" applyFill="1" applyBorder="1" applyProtection="1">
      <alignment vertical="center"/>
      <protection locked="0"/>
    </xf>
    <xf numFmtId="0" fontId="8" fillId="5" borderId="14" xfId="8" applyFont="1" applyFill="1" applyBorder="1" applyAlignment="1" applyProtection="1">
      <alignment horizontal="center" vertical="center"/>
      <protection locked="0"/>
    </xf>
    <xf numFmtId="0" fontId="8" fillId="5" borderId="5" xfId="8" applyFont="1" applyFill="1" applyBorder="1" applyProtection="1">
      <alignment vertical="center"/>
      <protection locked="0"/>
    </xf>
    <xf numFmtId="0" fontId="8" fillId="5" borderId="48" xfId="8" applyFont="1" applyFill="1" applyBorder="1" applyProtection="1">
      <alignment vertical="center"/>
      <protection locked="0"/>
    </xf>
    <xf numFmtId="0" fontId="8" fillId="5" borderId="19" xfId="8" applyFont="1" applyFill="1" applyBorder="1" applyProtection="1">
      <alignment vertical="center"/>
      <protection locked="0"/>
    </xf>
    <xf numFmtId="0" fontId="7" fillId="5" borderId="19" xfId="0" applyFont="1" applyFill="1" applyBorder="1" applyProtection="1">
      <alignment vertical="center"/>
      <protection locked="0"/>
    </xf>
    <xf numFmtId="0" fontId="7" fillId="5" borderId="46" xfId="0" applyFont="1" applyFill="1" applyBorder="1" applyProtection="1">
      <alignment vertical="center"/>
      <protection locked="0"/>
    </xf>
    <xf numFmtId="0" fontId="20" fillId="0" borderId="0" xfId="8" applyFont="1" applyAlignment="1" applyProtection="1">
      <alignment horizontal="center" vertical="center"/>
      <protection locked="0"/>
    </xf>
    <xf numFmtId="0" fontId="8" fillId="0" borderId="13" xfId="8" applyFont="1" applyBorder="1" applyAlignment="1" applyProtection="1">
      <alignment horizontal="distributed" vertical="center" wrapText="1" indent="1"/>
      <protection locked="0"/>
    </xf>
    <xf numFmtId="0" fontId="8" fillId="0" borderId="14" xfId="8" applyFont="1" applyBorder="1" applyAlignment="1" applyProtection="1">
      <alignment horizontal="distributed" vertical="center" wrapText="1" indent="1"/>
      <protection locked="0"/>
    </xf>
    <xf numFmtId="0" fontId="8" fillId="0" borderId="15" xfId="8" applyFont="1" applyBorder="1" applyAlignment="1" applyProtection="1">
      <alignment horizontal="distributed" vertical="center" wrapText="1" indent="1"/>
      <protection locked="0"/>
    </xf>
    <xf numFmtId="0" fontId="8" fillId="5" borderId="16" xfId="8" applyFont="1" applyFill="1" applyBorder="1" applyAlignment="1" applyProtection="1">
      <alignment horizontal="left" vertical="center" shrinkToFit="1"/>
      <protection locked="0"/>
    </xf>
    <xf numFmtId="0" fontId="8" fillId="5" borderId="14" xfId="8" applyFont="1" applyFill="1" applyBorder="1" applyAlignment="1" applyProtection="1">
      <alignment horizontal="left" vertical="center" shrinkToFit="1"/>
      <protection locked="0"/>
    </xf>
    <xf numFmtId="0" fontId="8" fillId="5" borderId="15" xfId="8" applyFont="1" applyFill="1" applyBorder="1" applyAlignment="1" applyProtection="1">
      <alignment horizontal="left" vertical="center" shrinkToFit="1"/>
      <protection locked="0"/>
    </xf>
    <xf numFmtId="0" fontId="8" fillId="5" borderId="14" xfId="8" applyFont="1" applyFill="1" applyBorder="1" applyAlignment="1" applyProtection="1">
      <alignment horizontal="right" vertical="center"/>
      <protection locked="0"/>
    </xf>
    <xf numFmtId="0" fontId="8" fillId="0" borderId="62" xfId="8" applyFont="1" applyBorder="1" applyAlignment="1" applyProtection="1">
      <alignment horizontal="center" vertical="center"/>
      <protection locked="0"/>
    </xf>
    <xf numFmtId="0" fontId="8" fillId="0" borderId="63" xfId="8" applyFont="1" applyBorder="1" applyAlignment="1" applyProtection="1">
      <alignment horizontal="center" vertical="center"/>
      <protection locked="0"/>
    </xf>
    <xf numFmtId="0" fontId="8" fillId="0" borderId="9" xfId="8" applyFont="1" applyBorder="1" applyAlignment="1" applyProtection="1">
      <alignment horizontal="left" vertical="center" indent="1" shrinkToFit="1"/>
      <protection locked="0"/>
    </xf>
    <xf numFmtId="0" fontId="8" fillId="0" borderId="35" xfId="8" applyFont="1" applyBorder="1" applyAlignment="1" applyProtection="1">
      <alignment horizontal="left" vertical="center" indent="1" shrinkToFit="1"/>
      <protection locked="0"/>
    </xf>
    <xf numFmtId="0" fontId="8" fillId="0" borderId="10" xfId="8" applyFont="1" applyBorder="1" applyAlignment="1" applyProtection="1">
      <alignment horizontal="left" vertical="center" indent="1" shrinkToFit="1"/>
      <protection locked="0"/>
    </xf>
    <xf numFmtId="0" fontId="8" fillId="5" borderId="9" xfId="8" applyFont="1" applyFill="1" applyBorder="1" applyAlignment="1" applyProtection="1">
      <alignment horizontal="center" vertical="center" shrinkToFit="1"/>
      <protection locked="0"/>
    </xf>
    <xf numFmtId="0" fontId="8" fillId="5" borderId="35" xfId="8" applyFont="1" applyFill="1" applyBorder="1" applyAlignment="1" applyProtection="1">
      <alignment horizontal="center" vertical="center" shrinkToFit="1"/>
      <protection locked="0"/>
    </xf>
    <xf numFmtId="0" fontId="24" fillId="0" borderId="35" xfId="8" applyFont="1" applyBorder="1" applyAlignment="1" applyProtection="1">
      <alignment horizontal="left" vertical="center" shrinkToFit="1"/>
      <protection locked="0"/>
    </xf>
    <xf numFmtId="0" fontId="24" fillId="0" borderId="34" xfId="8" applyFont="1" applyBorder="1" applyAlignment="1" applyProtection="1">
      <alignment horizontal="left" vertical="center" shrinkToFit="1"/>
      <protection locked="0"/>
    </xf>
    <xf numFmtId="0" fontId="8" fillId="0" borderId="21" xfId="8" applyFont="1" applyBorder="1" applyAlignment="1" applyProtection="1">
      <alignment horizontal="distributed" vertical="center" indent="1"/>
      <protection locked="0"/>
    </xf>
    <xf numFmtId="0" fontId="8" fillId="0" borderId="1" xfId="8" applyFont="1" applyBorder="1" applyAlignment="1" applyProtection="1">
      <alignment horizontal="distributed" vertical="center" indent="1"/>
      <protection locked="0"/>
    </xf>
    <xf numFmtId="0" fontId="8" fillId="0" borderId="2" xfId="8" applyFont="1" applyBorder="1" applyAlignment="1" applyProtection="1">
      <alignment horizontal="distributed" vertical="center" indent="1"/>
      <protection locked="0"/>
    </xf>
    <xf numFmtId="0" fontId="8" fillId="0" borderId="22" xfId="8" applyFont="1" applyBorder="1" applyAlignment="1" applyProtection="1">
      <alignment horizontal="distributed" vertical="center" indent="1"/>
      <protection locked="0"/>
    </xf>
    <xf numFmtId="0" fontId="8" fillId="0" borderId="5" xfId="8" applyFont="1" applyBorder="1" applyAlignment="1" applyProtection="1">
      <alignment horizontal="distributed" vertical="center" indent="1"/>
      <protection locked="0"/>
    </xf>
    <xf numFmtId="0" fontId="8" fillId="0" borderId="7" xfId="8" applyFont="1" applyBorder="1" applyAlignment="1" applyProtection="1">
      <alignment horizontal="distributed" vertical="center" indent="1"/>
      <protection locked="0"/>
    </xf>
    <xf numFmtId="0" fontId="8" fillId="5" borderId="0" xfId="8" applyFont="1" applyFill="1" applyAlignment="1" applyProtection="1">
      <alignment horizontal="left" vertical="center"/>
      <protection locked="0"/>
    </xf>
    <xf numFmtId="0" fontId="8" fillId="5" borderId="29" xfId="8" applyFont="1" applyFill="1" applyBorder="1" applyAlignment="1" applyProtection="1">
      <alignment horizontal="left" vertical="center"/>
      <protection locked="0"/>
    </xf>
    <xf numFmtId="0" fontId="8" fillId="5" borderId="6" xfId="8" applyFont="1" applyFill="1" applyBorder="1" applyAlignment="1" applyProtection="1">
      <alignment horizontal="left" vertical="center"/>
      <protection locked="0"/>
    </xf>
    <xf numFmtId="0" fontId="8" fillId="5" borderId="5" xfId="8" applyFont="1" applyFill="1" applyBorder="1" applyAlignment="1" applyProtection="1">
      <alignment horizontal="left" vertical="center"/>
      <protection locked="0"/>
    </xf>
    <xf numFmtId="0" fontId="8" fillId="5" borderId="27" xfId="8" applyFont="1" applyFill="1" applyBorder="1" applyAlignment="1" applyProtection="1">
      <alignment horizontal="left" vertical="center"/>
      <protection locked="0"/>
    </xf>
    <xf numFmtId="0" fontId="8" fillId="0" borderId="9" xfId="8" applyFont="1" applyBorder="1" applyAlignment="1" applyProtection="1">
      <alignment horizontal="distributed" vertical="center" indent="1"/>
      <protection locked="0"/>
    </xf>
    <xf numFmtId="0" fontId="8" fillId="0" borderId="35" xfId="8" applyFont="1" applyBorder="1" applyAlignment="1" applyProtection="1">
      <alignment horizontal="distributed" vertical="center" indent="1"/>
      <protection locked="0"/>
    </xf>
    <xf numFmtId="0" fontId="8" fillId="0" borderId="10" xfId="8" applyFont="1" applyBorder="1" applyAlignment="1" applyProtection="1">
      <alignment horizontal="distributed" vertical="center" indent="1"/>
      <protection locked="0"/>
    </xf>
    <xf numFmtId="0" fontId="8" fillId="5" borderId="35" xfId="8" applyFont="1" applyFill="1" applyBorder="1" applyAlignment="1" applyProtection="1">
      <alignment horizontal="left" vertical="center"/>
      <protection locked="0"/>
    </xf>
    <xf numFmtId="0" fontId="8" fillId="5" borderId="35" xfId="0"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0" fontId="8" fillId="5" borderId="5" xfId="8" applyFont="1" applyFill="1" applyBorder="1" applyAlignment="1" applyProtection="1">
      <alignment horizontal="right" vertical="center"/>
      <protection locked="0"/>
    </xf>
    <xf numFmtId="0" fontId="8" fillId="0" borderId="49" xfId="8" applyFont="1" applyBorder="1" applyAlignment="1" applyProtection="1">
      <alignment horizontal="center" vertical="center" shrinkToFit="1"/>
      <protection locked="0"/>
    </xf>
    <xf numFmtId="0" fontId="8" fillId="0" borderId="50" xfId="8" applyFont="1" applyBorder="1" applyAlignment="1" applyProtection="1">
      <alignment horizontal="center" vertical="center" shrinkToFit="1"/>
      <protection locked="0"/>
    </xf>
    <xf numFmtId="0" fontId="8" fillId="0" borderId="28" xfId="8" applyFont="1" applyBorder="1" applyAlignment="1" applyProtection="1">
      <alignment horizontal="distributed" vertical="center" indent="1"/>
      <protection locked="0"/>
    </xf>
    <xf numFmtId="0" fontId="8" fillId="0" borderId="0" xfId="8" applyFont="1" applyAlignment="1" applyProtection="1">
      <alignment horizontal="distributed" vertical="center" indent="1"/>
      <protection locked="0"/>
    </xf>
    <xf numFmtId="0" fontId="8" fillId="0" borderId="4" xfId="8" applyFont="1" applyBorder="1" applyAlignment="1" applyProtection="1">
      <alignment horizontal="distributed" vertical="center" indent="1"/>
      <protection locked="0"/>
    </xf>
    <xf numFmtId="0" fontId="8" fillId="5" borderId="34" xfId="8" applyFont="1" applyFill="1" applyBorder="1" applyAlignment="1" applyProtection="1">
      <alignment horizontal="left" vertical="center"/>
      <protection locked="0"/>
    </xf>
    <xf numFmtId="178" fontId="8" fillId="5" borderId="35" xfId="0" applyNumberFormat="1" applyFont="1" applyFill="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5" borderId="9" xfId="8" applyFont="1" applyFill="1" applyBorder="1" applyAlignment="1" applyProtection="1">
      <alignment horizontal="left" vertical="center"/>
      <protection locked="0"/>
    </xf>
    <xf numFmtId="0" fontId="8" fillId="0" borderId="54" xfId="8" applyFont="1" applyBorder="1" applyAlignment="1" applyProtection="1">
      <alignment horizontal="distributed" vertical="center" indent="2"/>
      <protection locked="0"/>
    </xf>
    <xf numFmtId="0" fontId="8" fillId="0" borderId="1" xfId="8" applyFont="1" applyBorder="1" applyAlignment="1" applyProtection="1">
      <alignment horizontal="distributed" vertical="center" indent="2"/>
      <protection locked="0"/>
    </xf>
    <xf numFmtId="0" fontId="8" fillId="0" borderId="2" xfId="8" applyFont="1" applyBorder="1" applyAlignment="1" applyProtection="1">
      <alignment horizontal="distributed" vertical="center" indent="2"/>
      <protection locked="0"/>
    </xf>
    <xf numFmtId="0" fontId="8" fillId="5" borderId="0" xfId="0" quotePrefix="1" applyFont="1" applyFill="1" applyProtection="1">
      <alignment vertical="center"/>
      <protection locked="0"/>
    </xf>
    <xf numFmtId="0" fontId="8" fillId="5" borderId="0" xfId="0" applyFont="1" applyFill="1" applyProtection="1">
      <alignment vertical="center"/>
      <protection locked="0"/>
    </xf>
    <xf numFmtId="0" fontId="8" fillId="5" borderId="29" xfId="0" applyFont="1" applyFill="1" applyBorder="1" applyProtection="1">
      <alignment vertical="center"/>
      <protection locked="0"/>
    </xf>
    <xf numFmtId="0" fontId="8" fillId="0" borderId="37" xfId="8" applyFont="1" applyBorder="1" applyAlignment="1" applyProtection="1">
      <alignment horizontal="distributed" vertical="center" indent="1"/>
      <protection locked="0"/>
    </xf>
    <xf numFmtId="0" fontId="8" fillId="0" borderId="31" xfId="8" applyFont="1" applyBorder="1" applyAlignment="1" applyProtection="1">
      <alignment horizontal="distributed" vertical="center" indent="1"/>
      <protection locked="0"/>
    </xf>
    <xf numFmtId="0" fontId="8" fillId="5" borderId="18" xfId="8" applyFont="1" applyFill="1" applyBorder="1" applyAlignment="1" applyProtection="1">
      <alignment horizontal="left" vertical="center" shrinkToFit="1"/>
      <protection locked="0"/>
    </xf>
    <xf numFmtId="0" fontId="8" fillId="5" borderId="31" xfId="8" applyFont="1" applyFill="1" applyBorder="1" applyAlignment="1" applyProtection="1">
      <alignment horizontal="left" vertical="center" shrinkToFit="1"/>
      <protection locked="0"/>
    </xf>
    <xf numFmtId="0" fontId="8" fillId="0" borderId="18" xfId="8" applyFont="1" applyBorder="1" applyAlignment="1" applyProtection="1">
      <alignment horizontal="distributed" vertical="center" indent="1" shrinkToFit="1"/>
      <protection locked="0"/>
    </xf>
    <xf numFmtId="0" fontId="8" fillId="0" borderId="31" xfId="8" applyFont="1" applyBorder="1" applyAlignment="1" applyProtection="1">
      <alignment horizontal="distributed" vertical="center" indent="1" shrinkToFit="1"/>
      <protection locked="0"/>
    </xf>
    <xf numFmtId="0" fontId="8" fillId="0" borderId="32" xfId="8" applyFont="1" applyBorder="1" applyAlignment="1" applyProtection="1">
      <alignment horizontal="distributed" vertical="center" indent="1" shrinkToFit="1"/>
      <protection locked="0"/>
    </xf>
    <xf numFmtId="0" fontId="8" fillId="5" borderId="18" xfId="8" applyFont="1" applyFill="1" applyBorder="1" applyAlignment="1" applyProtection="1">
      <alignment horizontal="center" vertical="center" shrinkToFit="1"/>
      <protection locked="0"/>
    </xf>
    <xf numFmtId="0" fontId="8" fillId="5" borderId="31" xfId="8" applyFont="1" applyFill="1" applyBorder="1" applyAlignment="1" applyProtection="1">
      <alignment horizontal="center" vertical="center" shrinkToFit="1"/>
      <protection locked="0"/>
    </xf>
    <xf numFmtId="0" fontId="8" fillId="5" borderId="32" xfId="8" applyFont="1" applyFill="1" applyBorder="1" applyAlignment="1" applyProtection="1">
      <alignment horizontal="center" vertical="center" shrinkToFit="1"/>
      <protection locked="0"/>
    </xf>
    <xf numFmtId="0" fontId="8" fillId="0" borderId="52" xfId="8" applyFont="1" applyBorder="1" applyAlignment="1" applyProtection="1">
      <alignment horizontal="center" vertical="center" shrinkToFit="1"/>
      <protection locked="0"/>
    </xf>
    <xf numFmtId="0" fontId="8" fillId="0" borderId="53" xfId="8" applyFont="1" applyBorder="1" applyAlignment="1" applyProtection="1">
      <alignment horizontal="center" vertical="center" shrinkToFit="1"/>
      <protection locked="0"/>
    </xf>
    <xf numFmtId="0" fontId="8" fillId="0" borderId="5" xfId="8" applyFont="1" applyBorder="1" applyAlignment="1" applyProtection="1">
      <alignment horizontal="center" vertical="center" shrinkToFit="1"/>
      <protection locked="0"/>
    </xf>
    <xf numFmtId="0" fontId="8" fillId="0" borderId="7" xfId="8" applyFont="1" applyBorder="1" applyAlignment="1" applyProtection="1">
      <alignment horizontal="center" vertical="center" shrinkToFit="1"/>
      <protection locked="0"/>
    </xf>
    <xf numFmtId="0" fontId="8" fillId="5" borderId="5" xfId="8" applyFont="1" applyFill="1" applyBorder="1" applyAlignment="1" applyProtection="1">
      <alignment horizontal="left" vertical="center" shrinkToFit="1"/>
      <protection locked="0"/>
    </xf>
    <xf numFmtId="0" fontId="8" fillId="5" borderId="27" xfId="8" applyFont="1" applyFill="1" applyBorder="1" applyAlignment="1" applyProtection="1">
      <alignment horizontal="left" vertical="center" shrinkToFit="1"/>
      <protection locked="0"/>
    </xf>
    <xf numFmtId="0" fontId="8" fillId="5" borderId="28" xfId="8" applyFont="1" applyFill="1" applyBorder="1" applyAlignment="1" applyProtection="1">
      <alignment horizontal="center" vertical="center" shrinkToFit="1"/>
      <protection locked="0"/>
    </xf>
    <xf numFmtId="0" fontId="8" fillId="5" borderId="0" xfId="8" applyFont="1" applyFill="1" applyAlignment="1" applyProtection="1">
      <alignment horizontal="center" vertical="center" shrinkToFit="1"/>
      <protection locked="0"/>
    </xf>
    <xf numFmtId="0" fontId="8" fillId="5" borderId="4" xfId="8" applyFont="1" applyFill="1" applyBorder="1" applyAlignment="1" applyProtection="1">
      <alignment horizontal="center" vertical="center" shrinkToFit="1"/>
      <protection locked="0"/>
    </xf>
    <xf numFmtId="0" fontId="8" fillId="0" borderId="10" xfId="8" applyFont="1" applyBorder="1" applyAlignment="1" applyProtection="1">
      <alignment horizontal="distributed" vertical="center" justifyLastLine="1"/>
      <protection locked="0"/>
    </xf>
    <xf numFmtId="0" fontId="8" fillId="0" borderId="8" xfId="8" applyFont="1" applyBorder="1" applyAlignment="1" applyProtection="1">
      <alignment horizontal="distributed" vertical="center" justifyLastLine="1"/>
      <protection locked="0"/>
    </xf>
    <xf numFmtId="0" fontId="8" fillId="5" borderId="8" xfId="8" applyFont="1" applyFill="1" applyBorder="1" applyAlignment="1" applyProtection="1">
      <alignment horizontal="left" vertical="center"/>
      <protection locked="0"/>
    </xf>
    <xf numFmtId="0" fontId="8" fillId="0" borderId="12" xfId="8" applyFont="1" applyBorder="1" applyAlignment="1" applyProtection="1">
      <alignment horizontal="distributed" vertical="center" justifyLastLine="1"/>
      <protection locked="0"/>
    </xf>
    <xf numFmtId="3" fontId="8" fillId="5" borderId="12" xfId="8" applyNumberFormat="1" applyFont="1" applyFill="1" applyBorder="1" applyAlignment="1" applyProtection="1">
      <alignment horizontal="center" vertical="center"/>
      <protection locked="0"/>
    </xf>
    <xf numFmtId="3" fontId="8" fillId="5" borderId="6" xfId="8" applyNumberFormat="1" applyFont="1" applyFill="1" applyBorder="1" applyAlignment="1" applyProtection="1">
      <alignment horizontal="center" vertical="center"/>
      <protection locked="0"/>
    </xf>
    <xf numFmtId="0" fontId="8" fillId="0" borderId="5" xfId="8" applyFont="1" applyBorder="1" applyAlignment="1" applyProtection="1">
      <alignment horizontal="left" vertical="center" shrinkToFit="1"/>
      <protection locked="0"/>
    </xf>
    <xf numFmtId="0" fontId="8" fillId="0" borderId="35" xfId="8" applyFont="1" applyBorder="1" applyAlignment="1" applyProtection="1">
      <alignment horizontal="left" vertical="center" shrinkToFit="1"/>
      <protection locked="0"/>
    </xf>
    <xf numFmtId="0" fontId="8" fillId="0" borderId="34" xfId="8" applyFont="1" applyBorder="1" applyAlignment="1" applyProtection="1">
      <alignment horizontal="left" vertical="center" shrinkToFit="1"/>
      <protection locked="0"/>
    </xf>
    <xf numFmtId="0" fontId="18" fillId="5" borderId="0" xfId="8" applyFont="1" applyFill="1" applyAlignment="1" applyProtection="1">
      <alignment horizontal="center" vertical="center"/>
      <protection locked="0"/>
    </xf>
    <xf numFmtId="0" fontId="18" fillId="0" borderId="0" xfId="8" applyFont="1" applyAlignment="1" applyProtection="1">
      <alignment horizontal="center" vertical="center"/>
      <protection locked="0"/>
    </xf>
    <xf numFmtId="0" fontId="8" fillId="0" borderId="30" xfId="8" applyFont="1" applyBorder="1" applyAlignment="1" applyProtection="1">
      <alignment horizontal="center" vertical="center"/>
      <protection locked="0"/>
    </xf>
    <xf numFmtId="0" fontId="8" fillId="0" borderId="19" xfId="8" applyFont="1" applyBorder="1" applyAlignment="1" applyProtection="1">
      <alignment horizontal="center" vertical="center"/>
      <protection locked="0"/>
    </xf>
    <xf numFmtId="0" fontId="8" fillId="0" borderId="46" xfId="8" applyFont="1" applyBorder="1" applyAlignment="1" applyProtection="1">
      <alignment horizontal="center" vertical="center"/>
      <protection locked="0"/>
    </xf>
    <xf numFmtId="0" fontId="8" fillId="0" borderId="33" xfId="8" applyFont="1" applyBorder="1" applyAlignment="1" applyProtection="1">
      <alignment horizontal="center" vertical="center" justifyLastLine="1"/>
      <protection locked="0"/>
    </xf>
    <xf numFmtId="0" fontId="8" fillId="0" borderId="8" xfId="8" applyFont="1" applyBorder="1" applyAlignment="1" applyProtection="1">
      <alignment horizontal="center" vertical="center" justifyLastLine="1"/>
      <protection locked="0"/>
    </xf>
    <xf numFmtId="0" fontId="8" fillId="5" borderId="46" xfId="8" applyFont="1" applyFill="1" applyBorder="1" applyAlignment="1" applyProtection="1">
      <alignment horizontal="left" vertical="center"/>
      <protection locked="0"/>
    </xf>
    <xf numFmtId="0" fontId="8" fillId="5" borderId="47" xfId="8" applyFont="1" applyFill="1" applyBorder="1" applyAlignment="1" applyProtection="1">
      <alignment horizontal="left" vertical="center"/>
      <protection locked="0"/>
    </xf>
    <xf numFmtId="0" fontId="8" fillId="5" borderId="19" xfId="8" applyFont="1" applyFill="1" applyBorder="1" applyAlignment="1" applyProtection="1">
      <alignment horizontal="left" vertical="center"/>
      <protection locked="0"/>
    </xf>
    <xf numFmtId="0" fontId="7" fillId="5" borderId="20" xfId="0" applyFont="1" applyFill="1" applyBorder="1" applyAlignment="1" applyProtection="1">
      <alignment horizontal="left" vertical="center"/>
      <protection locked="0"/>
    </xf>
    <xf numFmtId="0" fontId="8" fillId="0" borderId="28" xfId="8" applyFont="1" applyBorder="1" applyAlignment="1" applyProtection="1">
      <alignment horizontal="center" vertical="center" shrinkToFit="1"/>
      <protection locked="0"/>
    </xf>
    <xf numFmtId="0" fontId="8" fillId="0" borderId="0" xfId="8" applyFont="1" applyAlignment="1" applyProtection="1">
      <alignment horizontal="center" vertical="center" shrinkToFit="1"/>
      <protection locked="0"/>
    </xf>
    <xf numFmtId="0" fontId="18" fillId="0" borderId="12" xfId="8" applyFont="1" applyBorder="1" applyAlignment="1" applyProtection="1">
      <alignment horizontal="center" vertical="center"/>
      <protection locked="0"/>
    </xf>
    <xf numFmtId="3" fontId="8" fillId="5" borderId="7" xfId="8" applyNumberFormat="1" applyFont="1" applyFill="1" applyBorder="1" applyAlignment="1" applyProtection="1">
      <alignment horizontal="center" vertical="center"/>
      <protection locked="0"/>
    </xf>
    <xf numFmtId="0" fontId="18" fillId="0" borderId="0" xfId="8" applyFont="1" applyAlignment="1" applyProtection="1">
      <alignment horizontal="center" vertical="center" shrinkToFit="1"/>
      <protection locked="0"/>
    </xf>
    <xf numFmtId="3" fontId="8" fillId="5" borderId="8" xfId="8" applyNumberFormat="1" applyFont="1" applyFill="1" applyBorder="1" applyAlignment="1" applyProtection="1">
      <alignment horizontal="center" vertical="center"/>
      <protection locked="0"/>
    </xf>
    <xf numFmtId="3" fontId="8" fillId="5" borderId="9" xfId="8" applyNumberFormat="1" applyFont="1" applyFill="1" applyBorder="1" applyAlignment="1" applyProtection="1">
      <alignment horizontal="center" vertical="center"/>
      <protection locked="0"/>
    </xf>
    <xf numFmtId="0" fontId="8" fillId="0" borderId="51" xfId="8" applyFont="1" applyBorder="1" applyAlignment="1" applyProtection="1">
      <alignment horizontal="center" vertical="center" shrinkToFit="1"/>
      <protection locked="0"/>
    </xf>
    <xf numFmtId="0" fontId="8" fillId="0" borderId="23" xfId="8" applyFont="1" applyBorder="1" applyAlignment="1" applyProtection="1">
      <alignment horizontal="center" vertical="center"/>
      <protection locked="0"/>
    </xf>
    <xf numFmtId="0" fontId="8" fillId="0" borderId="24" xfId="8" applyFont="1" applyBorder="1" applyAlignment="1" applyProtection="1">
      <alignment horizontal="center" vertical="center"/>
      <protection locked="0"/>
    </xf>
    <xf numFmtId="0" fontId="8" fillId="0" borderId="25" xfId="8" applyFont="1" applyBorder="1" applyAlignment="1" applyProtection="1">
      <alignment horizontal="center" vertical="center"/>
      <protection locked="0"/>
    </xf>
    <xf numFmtId="0" fontId="8" fillId="0" borderId="41" xfId="8" applyFont="1" applyBorder="1" applyAlignment="1" applyProtection="1">
      <alignment horizontal="center" vertical="center" shrinkToFit="1"/>
      <protection locked="0"/>
    </xf>
    <xf numFmtId="3" fontId="8" fillId="5" borderId="41" xfId="8" applyNumberFormat="1" applyFont="1" applyFill="1" applyBorder="1" applyAlignment="1" applyProtection="1">
      <alignment horizontal="center" vertical="center" shrinkToFit="1"/>
      <protection locked="0"/>
    </xf>
    <xf numFmtId="3" fontId="8" fillId="5" borderId="18" xfId="8" applyNumberFormat="1" applyFont="1" applyFill="1" applyBorder="1" applyAlignment="1" applyProtection="1">
      <alignment horizontal="center" vertical="center" shrinkToFit="1"/>
      <protection locked="0"/>
    </xf>
    <xf numFmtId="0" fontId="8" fillId="0" borderId="32" xfId="8" applyFont="1" applyBorder="1" applyAlignment="1" applyProtection="1">
      <alignment horizontal="center" vertical="center"/>
      <protection locked="0"/>
    </xf>
    <xf numFmtId="0" fontId="8" fillId="0" borderId="41" xfId="8" applyFont="1" applyBorder="1" applyAlignment="1" applyProtection="1">
      <alignment horizontal="center" vertical="center"/>
      <protection locked="0"/>
    </xf>
    <xf numFmtId="3" fontId="8" fillId="0" borderId="41" xfId="8" applyNumberFormat="1" applyFont="1" applyBorder="1" applyAlignment="1">
      <alignment horizontal="center" vertical="center"/>
    </xf>
    <xf numFmtId="3" fontId="8" fillId="0" borderId="18" xfId="8" applyNumberFormat="1" applyFont="1" applyBorder="1" applyAlignment="1">
      <alignment horizontal="center" vertical="center"/>
    </xf>
    <xf numFmtId="0" fontId="7" fillId="5" borderId="19" xfId="0" applyFont="1" applyFill="1" applyBorder="1" applyAlignment="1" applyProtection="1">
      <alignment horizontal="left" vertical="center"/>
      <protection locked="0"/>
    </xf>
    <xf numFmtId="0" fontId="7" fillId="5" borderId="46" xfId="0" applyFont="1" applyFill="1" applyBorder="1" applyAlignment="1" applyProtection="1">
      <alignment horizontal="left" vertical="center"/>
      <protection locked="0"/>
    </xf>
    <xf numFmtId="3" fontId="8" fillId="5" borderId="4" xfId="8" applyNumberFormat="1" applyFont="1" applyFill="1" applyBorder="1" applyAlignment="1" applyProtection="1">
      <alignment horizontal="center" vertical="center"/>
      <protection locked="0"/>
    </xf>
    <xf numFmtId="3" fontId="8" fillId="5" borderId="3" xfId="8" applyNumberFormat="1" applyFont="1" applyFill="1" applyBorder="1" applyAlignment="1" applyProtection="1">
      <alignment horizontal="center" vertical="center"/>
      <protection locked="0"/>
    </xf>
    <xf numFmtId="0" fontId="8" fillId="0" borderId="4" xfId="8" applyFont="1" applyBorder="1" applyAlignment="1" applyProtection="1">
      <alignment horizontal="center" vertical="center" shrinkToFit="1"/>
      <protection locked="0"/>
    </xf>
    <xf numFmtId="0" fontId="8" fillId="0" borderId="38" xfId="8" applyFont="1" applyBorder="1" applyAlignment="1">
      <alignment horizontal="distributed" vertical="center" indent="1"/>
    </xf>
    <xf numFmtId="0" fontId="8" fillId="0" borderId="8" xfId="8" applyFont="1" applyBorder="1" applyAlignment="1">
      <alignment horizontal="distributed" vertical="center" indent="1"/>
    </xf>
    <xf numFmtId="3" fontId="8" fillId="0" borderId="8" xfId="8" applyNumberFormat="1" applyFont="1" applyBorder="1" applyAlignment="1">
      <alignment horizontal="center" vertical="center" shrinkToFit="1"/>
    </xf>
    <xf numFmtId="3" fontId="8" fillId="0" borderId="9" xfId="8" applyNumberFormat="1" applyFont="1" applyBorder="1" applyAlignment="1">
      <alignment horizontal="center" vertical="center" shrinkToFit="1"/>
    </xf>
    <xf numFmtId="3" fontId="8" fillId="5" borderId="38" xfId="8" applyNumberFormat="1" applyFont="1" applyFill="1" applyBorder="1" applyAlignment="1" applyProtection="1">
      <alignment horizontal="right" vertical="center" shrinkToFit="1"/>
      <protection locked="0"/>
    </xf>
    <xf numFmtId="3" fontId="8" fillId="5" borderId="9" xfId="8" applyNumberFormat="1" applyFont="1" applyFill="1" applyBorder="1" applyAlignment="1" applyProtection="1">
      <alignment horizontal="right" vertical="center" shrinkToFit="1"/>
      <protection locked="0"/>
    </xf>
    <xf numFmtId="3" fontId="8" fillId="5" borderId="8" xfId="8" applyNumberFormat="1" applyFont="1" applyFill="1" applyBorder="1" applyAlignment="1" applyProtection="1">
      <alignment horizontal="right" vertical="center" shrinkToFit="1"/>
      <protection locked="0"/>
    </xf>
    <xf numFmtId="3" fontId="8" fillId="0" borderId="8" xfId="8" applyNumberFormat="1" applyFont="1" applyBorder="1" applyAlignment="1">
      <alignment horizontal="right" vertical="center" shrinkToFit="1"/>
    </xf>
    <xf numFmtId="3" fontId="8" fillId="0" borderId="9" xfId="8" applyNumberFormat="1" applyFont="1" applyBorder="1" applyAlignment="1">
      <alignment horizontal="right" vertical="center" shrinkToFit="1"/>
    </xf>
    <xf numFmtId="0" fontId="8" fillId="0" borderId="44" xfId="8" applyFont="1" applyBorder="1" applyAlignment="1" applyProtection="1">
      <alignment horizontal="distributed" vertical="center" indent="3"/>
      <protection locked="0"/>
    </xf>
    <xf numFmtId="0" fontId="8" fillId="0" borderId="33" xfId="8" applyFont="1" applyBorder="1" applyAlignment="1" applyProtection="1">
      <alignment horizontal="distributed" vertical="center" indent="3"/>
      <protection locked="0"/>
    </xf>
    <xf numFmtId="0" fontId="8" fillId="0" borderId="38" xfId="8" applyFont="1" applyBorder="1" applyAlignment="1" applyProtection="1">
      <alignment horizontal="distributed" vertical="center" indent="3"/>
      <protection locked="0"/>
    </xf>
    <xf numFmtId="0" fontId="8" fillId="0" borderId="8" xfId="8" applyFont="1" applyBorder="1" applyAlignment="1" applyProtection="1">
      <alignment horizontal="distributed" vertical="center" indent="3"/>
      <protection locked="0"/>
    </xf>
    <xf numFmtId="0" fontId="8" fillId="0" borderId="33" xfId="8" applyFont="1" applyBorder="1" applyAlignment="1" applyProtection="1">
      <alignment horizontal="center" vertical="center" wrapText="1" shrinkToFit="1"/>
      <protection locked="0"/>
    </xf>
    <xf numFmtId="0" fontId="8" fillId="0" borderId="45" xfId="8" applyFont="1" applyBorder="1" applyAlignment="1" applyProtection="1">
      <alignment horizontal="center" vertical="center" wrapText="1" shrinkToFit="1"/>
      <protection locked="0"/>
    </xf>
    <xf numFmtId="0" fontId="8" fillId="0" borderId="8" xfId="8" applyFont="1" applyBorder="1" applyAlignment="1" applyProtection="1">
      <alignment horizontal="center" vertical="center" wrapText="1" shrinkToFit="1"/>
      <protection locked="0"/>
    </xf>
    <xf numFmtId="0" fontId="8" fillId="0" borderId="39" xfId="8" applyFont="1" applyBorder="1" applyAlignment="1" applyProtection="1">
      <alignment horizontal="center" vertical="center" wrapText="1" shrinkToFit="1"/>
      <protection locked="0"/>
    </xf>
    <xf numFmtId="0" fontId="8" fillId="0" borderId="44" xfId="8" applyFont="1" applyBorder="1" applyAlignment="1" applyProtection="1">
      <alignment horizontal="center" vertical="center"/>
      <protection locked="0"/>
    </xf>
    <xf numFmtId="0" fontId="8" fillId="0" borderId="33" xfId="8" applyFont="1" applyBorder="1" applyAlignment="1" applyProtection="1">
      <alignment horizontal="center" vertical="center"/>
      <protection locked="0"/>
    </xf>
    <xf numFmtId="0" fontId="8" fillId="0" borderId="45"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8" fillId="0" borderId="16" xfId="8" applyFont="1" applyBorder="1" applyAlignment="1" applyProtection="1">
      <alignment horizontal="center" vertical="center"/>
      <protection locked="0"/>
    </xf>
    <xf numFmtId="0" fontId="8" fillId="0" borderId="44" xfId="8" applyFont="1" applyBorder="1" applyAlignment="1" applyProtection="1">
      <alignment horizontal="center" vertical="center" shrinkToFit="1"/>
      <protection locked="0"/>
    </xf>
    <xf numFmtId="0" fontId="8" fillId="0" borderId="33" xfId="8" applyFont="1" applyBorder="1" applyAlignment="1" applyProtection="1">
      <alignment horizontal="center" vertical="center" shrinkToFit="1"/>
      <protection locked="0"/>
    </xf>
    <xf numFmtId="0" fontId="8" fillId="0" borderId="45" xfId="8" applyFont="1" applyBorder="1" applyAlignment="1" applyProtection="1">
      <alignment horizontal="center" vertical="center" shrinkToFit="1"/>
      <protection locked="0"/>
    </xf>
    <xf numFmtId="0" fontId="21" fillId="0" borderId="38" xfId="8" applyFont="1" applyBorder="1" applyAlignment="1" applyProtection="1">
      <alignment horizontal="center" vertical="center" wrapText="1" shrinkToFit="1"/>
      <protection locked="0"/>
    </xf>
    <xf numFmtId="0" fontId="21" fillId="0" borderId="8" xfId="8" applyFont="1" applyBorder="1" applyAlignment="1" applyProtection="1">
      <alignment horizontal="center" vertical="center" shrinkToFit="1"/>
      <protection locked="0"/>
    </xf>
    <xf numFmtId="0" fontId="21" fillId="0" borderId="38" xfId="8" applyFont="1" applyBorder="1" applyAlignment="1" applyProtection="1">
      <alignment horizontal="center" vertical="center" shrinkToFit="1"/>
      <protection locked="0"/>
    </xf>
    <xf numFmtId="0" fontId="21" fillId="0" borderId="8" xfId="8" applyFont="1" applyBorder="1" applyAlignment="1" applyProtection="1">
      <alignment horizontal="center" vertical="center" wrapText="1"/>
      <protection locked="0"/>
    </xf>
    <xf numFmtId="0" fontId="21" fillId="0" borderId="8" xfId="8" applyFont="1" applyBorder="1" applyAlignment="1" applyProtection="1">
      <alignment horizontal="center" vertical="center"/>
      <protection locked="0"/>
    </xf>
    <xf numFmtId="0" fontId="21" fillId="0" borderId="39" xfId="8" applyFont="1" applyBorder="1" applyAlignment="1" applyProtection="1">
      <alignment horizontal="center" vertical="center"/>
      <protection locked="0"/>
    </xf>
    <xf numFmtId="3" fontId="8" fillId="5" borderId="36" xfId="8" applyNumberFormat="1" applyFont="1" applyFill="1" applyBorder="1" applyAlignment="1" applyProtection="1">
      <alignment horizontal="right" vertical="center" shrinkToFit="1"/>
      <protection locked="0"/>
    </xf>
    <xf numFmtId="3" fontId="8" fillId="5" borderId="35" xfId="8" applyNumberFormat="1" applyFont="1" applyFill="1" applyBorder="1" applyAlignment="1" applyProtection="1">
      <alignment horizontal="right" vertical="center" shrinkToFit="1"/>
      <protection locked="0"/>
    </xf>
    <xf numFmtId="3" fontId="8" fillId="0" borderId="38" xfId="8" applyNumberFormat="1" applyFont="1" applyBorder="1" applyAlignment="1">
      <alignment horizontal="right" vertical="center" shrinkToFit="1"/>
    </xf>
    <xf numFmtId="0" fontId="21" fillId="0" borderId="9" xfId="8" applyFont="1" applyBorder="1" applyAlignment="1" applyProtection="1">
      <alignment horizontal="center" vertical="center"/>
      <protection locked="0"/>
    </xf>
    <xf numFmtId="0" fontId="8" fillId="5" borderId="38" xfId="8" applyFont="1" applyFill="1" applyBorder="1" applyAlignment="1" applyProtection="1">
      <alignment horizontal="center" vertical="center" shrinkToFit="1"/>
      <protection locked="0"/>
    </xf>
    <xf numFmtId="0" fontId="8" fillId="5" borderId="8" xfId="8" applyFont="1" applyFill="1" applyBorder="1" applyAlignment="1" applyProtection="1">
      <alignment horizontal="center" vertical="center" shrinkToFit="1"/>
      <protection locked="0"/>
    </xf>
    <xf numFmtId="3" fontId="8" fillId="5" borderId="8" xfId="8" applyNumberFormat="1" applyFont="1" applyFill="1" applyBorder="1" applyAlignment="1" applyProtection="1">
      <alignment horizontal="center" vertical="center" shrinkToFit="1"/>
      <protection locked="0"/>
    </xf>
    <xf numFmtId="3" fontId="8" fillId="5" borderId="9" xfId="8" applyNumberFormat="1" applyFont="1" applyFill="1" applyBorder="1" applyAlignment="1" applyProtection="1">
      <alignment horizontal="center" vertical="center" shrinkToFit="1"/>
      <protection locked="0"/>
    </xf>
    <xf numFmtId="0" fontId="8" fillId="0" borderId="21" xfId="8" applyFont="1" applyBorder="1" applyAlignment="1" applyProtection="1">
      <alignment horizontal="center" vertical="center"/>
      <protection locked="0"/>
    </xf>
    <xf numFmtId="0" fontId="8" fillId="0" borderId="1" xfId="8" applyFont="1" applyBorder="1" applyAlignment="1" applyProtection="1">
      <alignment horizontal="center" vertical="center"/>
      <protection locked="0"/>
    </xf>
    <xf numFmtId="0" fontId="8" fillId="0" borderId="26" xfId="8" applyFont="1" applyBorder="1" applyAlignment="1" applyProtection="1">
      <alignment horizontal="center" vertical="center"/>
      <protection locked="0"/>
    </xf>
    <xf numFmtId="0" fontId="8" fillId="0" borderId="28" xfId="8" applyFont="1" applyBorder="1" applyAlignment="1" applyProtection="1">
      <alignment horizontal="center" vertical="center"/>
      <protection locked="0"/>
    </xf>
    <xf numFmtId="0" fontId="8" fillId="0" borderId="0" xfId="8" applyFont="1" applyAlignment="1" applyProtection="1">
      <alignment horizontal="center" vertical="center"/>
      <protection locked="0"/>
    </xf>
    <xf numFmtId="0" fontId="8" fillId="0" borderId="29" xfId="8" applyFont="1" applyBorder="1" applyAlignment="1" applyProtection="1">
      <alignment horizontal="center" vertical="center"/>
      <protection locked="0"/>
    </xf>
    <xf numFmtId="0" fontId="8" fillId="0" borderId="61" xfId="8" applyFont="1" applyBorder="1" applyAlignment="1" applyProtection="1">
      <alignment horizontal="center" vertical="center"/>
      <protection locked="0"/>
    </xf>
    <xf numFmtId="3" fontId="8" fillId="0" borderId="10" xfId="8" applyNumberFormat="1" applyFont="1" applyBorder="1" applyAlignment="1">
      <alignment horizontal="right" vertical="center" shrinkToFit="1"/>
    </xf>
    <xf numFmtId="4" fontId="8" fillId="0" borderId="23" xfId="8" applyNumberFormat="1" applyFont="1" applyBorder="1" applyAlignment="1">
      <alignment horizontal="right" vertical="center" shrinkToFit="1"/>
    </xf>
    <xf numFmtId="4" fontId="8" fillId="0" borderId="24" xfId="8" applyNumberFormat="1" applyFont="1" applyBorder="1" applyAlignment="1">
      <alignment horizontal="right" vertical="center" shrinkToFit="1"/>
    </xf>
    <xf numFmtId="0" fontId="8" fillId="0" borderId="3" xfId="8" applyFont="1" applyBorder="1" applyAlignment="1" applyProtection="1">
      <alignment horizontal="center" vertical="center"/>
      <protection locked="0"/>
    </xf>
    <xf numFmtId="0" fontId="8" fillId="0" borderId="4" xfId="8" applyFont="1" applyBorder="1" applyAlignment="1" applyProtection="1">
      <alignment horizontal="center" vertical="center"/>
      <protection locked="0"/>
    </xf>
    <xf numFmtId="4" fontId="8" fillId="0" borderId="0" xfId="8" applyNumberFormat="1" applyFont="1" applyAlignment="1" applyProtection="1">
      <alignment horizontal="center" vertical="center"/>
      <protection locked="0"/>
    </xf>
    <xf numFmtId="4" fontId="8" fillId="0" borderId="56" xfId="8" applyNumberFormat="1" applyFont="1" applyBorder="1" applyAlignment="1">
      <alignment horizontal="right" vertical="center" shrinkToFit="1"/>
    </xf>
    <xf numFmtId="4" fontId="8" fillId="0" borderId="55" xfId="8" applyNumberFormat="1" applyFont="1" applyBorder="1" applyAlignment="1">
      <alignment horizontal="right" vertical="center" shrinkToFit="1"/>
    </xf>
    <xf numFmtId="4" fontId="8" fillId="0" borderId="55" xfId="8" applyNumberFormat="1" applyFont="1" applyBorder="1" applyAlignment="1" applyProtection="1">
      <alignment horizontal="right" vertical="center" shrinkToFit="1"/>
      <protection locked="0"/>
    </xf>
    <xf numFmtId="4" fontId="8" fillId="0" borderId="56" xfId="8" applyNumberFormat="1" applyFont="1" applyBorder="1" applyAlignment="1" applyProtection="1">
      <alignment horizontal="right" vertical="center" shrinkToFit="1"/>
      <protection locked="0"/>
    </xf>
    <xf numFmtId="0" fontId="18" fillId="0" borderId="30" xfId="8" applyFont="1" applyBorder="1" applyAlignment="1" applyProtection="1">
      <alignment horizontal="center" vertical="center"/>
      <protection locked="0"/>
    </xf>
    <xf numFmtId="0" fontId="18" fillId="0" borderId="19" xfId="8" applyFont="1" applyBorder="1" applyAlignment="1" applyProtection="1">
      <alignment horizontal="center" vertical="center"/>
      <protection locked="0"/>
    </xf>
    <xf numFmtId="0" fontId="18" fillId="0" borderId="46" xfId="8" applyFont="1" applyBorder="1" applyAlignment="1" applyProtection="1">
      <alignment horizontal="center" vertical="center"/>
      <protection locked="0"/>
    </xf>
    <xf numFmtId="0" fontId="18" fillId="0" borderId="23" xfId="8" applyFont="1" applyBorder="1" applyAlignment="1" applyProtection="1">
      <alignment horizontal="center" vertical="center"/>
      <protection locked="0"/>
    </xf>
    <xf numFmtId="0" fontId="18" fillId="0" borderId="24" xfId="8" applyFont="1" applyBorder="1" applyAlignment="1" applyProtection="1">
      <alignment horizontal="center" vertical="center"/>
      <protection locked="0"/>
    </xf>
    <xf numFmtId="0" fontId="18" fillId="0" borderId="25" xfId="8" applyFont="1" applyBorder="1" applyAlignment="1" applyProtection="1">
      <alignment horizontal="center" vertical="center"/>
      <protection locked="0"/>
    </xf>
    <xf numFmtId="0" fontId="8" fillId="0" borderId="14" xfId="8" applyFont="1" applyBorder="1" applyAlignment="1" applyProtection="1">
      <alignment horizontal="center" vertical="center"/>
      <protection locked="0"/>
    </xf>
    <xf numFmtId="0" fontId="8" fillId="0" borderId="17" xfId="8" applyFont="1" applyBorder="1" applyAlignment="1" applyProtection="1">
      <alignment horizontal="center" vertical="center"/>
      <protection locked="0"/>
    </xf>
    <xf numFmtId="3" fontId="8" fillId="5" borderId="18" xfId="8" applyNumberFormat="1" applyFont="1" applyFill="1" applyBorder="1" applyAlignment="1" applyProtection="1">
      <alignment horizontal="right" vertical="center"/>
      <protection locked="0"/>
    </xf>
    <xf numFmtId="3" fontId="8" fillId="5" borderId="31" xfId="8" applyNumberFormat="1" applyFont="1" applyFill="1" applyBorder="1" applyAlignment="1" applyProtection="1">
      <alignment horizontal="right" vertical="center"/>
      <protection locked="0"/>
    </xf>
    <xf numFmtId="0" fontId="8" fillId="0" borderId="31" xfId="8" applyFont="1" applyBorder="1" applyAlignment="1" applyProtection="1">
      <alignment horizontal="center" vertical="center"/>
      <protection locked="0"/>
    </xf>
    <xf numFmtId="0" fontId="8" fillId="0" borderId="42" xfId="8" applyFont="1" applyBorder="1" applyAlignment="1" applyProtection="1">
      <alignment horizontal="center" vertical="center"/>
      <protection locked="0"/>
    </xf>
    <xf numFmtId="3" fontId="8" fillId="0" borderId="39" xfId="8" applyNumberFormat="1" applyFont="1" applyBorder="1" applyAlignment="1">
      <alignment horizontal="right" vertical="center" shrinkToFit="1"/>
    </xf>
    <xf numFmtId="0" fontId="8" fillId="0" borderId="38" xfId="8" applyFont="1" applyBorder="1" applyAlignment="1" applyProtection="1">
      <alignment horizontal="center" vertical="center" shrinkToFit="1"/>
      <protection locked="0"/>
    </xf>
    <xf numFmtId="0" fontId="8" fillId="0" borderId="8" xfId="8" applyFont="1" applyBorder="1" applyAlignment="1" applyProtection="1">
      <alignment horizontal="center" vertical="center" shrinkToFit="1"/>
      <protection locked="0"/>
    </xf>
    <xf numFmtId="49" fontId="8" fillId="0" borderId="6" xfId="8" quotePrefix="1" applyNumberFormat="1" applyFont="1" applyBorder="1" applyAlignment="1">
      <alignment horizontal="center" vertical="center"/>
    </xf>
    <xf numFmtId="49" fontId="8" fillId="0" borderId="5" xfId="8" applyNumberFormat="1" applyFont="1" applyBorder="1" applyAlignment="1">
      <alignment horizontal="center" vertical="center"/>
    </xf>
    <xf numFmtId="49" fontId="8" fillId="0" borderId="7" xfId="8" applyNumberFormat="1" applyFont="1" applyBorder="1" applyAlignment="1">
      <alignment horizontal="center" vertical="center"/>
    </xf>
    <xf numFmtId="49" fontId="8" fillId="5" borderId="6" xfId="8" quotePrefix="1" applyNumberFormat="1" applyFont="1" applyFill="1" applyBorder="1" applyAlignment="1" applyProtection="1">
      <alignment horizontal="center" vertical="center"/>
      <protection locked="0"/>
    </xf>
    <xf numFmtId="49" fontId="8" fillId="5" borderId="5" xfId="8" applyNumberFormat="1" applyFont="1" applyFill="1" applyBorder="1" applyAlignment="1" applyProtection="1">
      <alignment horizontal="center" vertical="center"/>
      <protection locked="0"/>
    </xf>
    <xf numFmtId="49" fontId="8" fillId="5" borderId="7" xfId="8" applyNumberFormat="1" applyFont="1" applyFill="1" applyBorder="1" applyAlignment="1" applyProtection="1">
      <alignment horizontal="center" vertical="center"/>
      <protection locked="0"/>
    </xf>
    <xf numFmtId="0" fontId="8" fillId="0" borderId="8" xfId="8" applyFont="1" applyBorder="1" applyAlignment="1">
      <alignment horizontal="center" vertical="center" shrinkToFit="1"/>
    </xf>
    <xf numFmtId="0" fontId="18" fillId="0" borderId="28" xfId="8" applyFont="1" applyBorder="1" applyAlignment="1" applyProtection="1">
      <alignment horizontal="center" vertical="center"/>
      <protection locked="0"/>
    </xf>
    <xf numFmtId="0" fontId="18" fillId="0" borderId="4" xfId="8" applyFont="1" applyBorder="1" applyAlignment="1" applyProtection="1">
      <alignment horizontal="center" vertical="center"/>
      <protection locked="0"/>
    </xf>
    <xf numFmtId="0" fontId="18" fillId="0" borderId="22" xfId="8" applyFont="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7" xfId="8" applyFont="1" applyBorder="1" applyAlignment="1" applyProtection="1">
      <alignment horizontal="center" vertical="center"/>
      <protection locked="0"/>
    </xf>
    <xf numFmtId="0" fontId="8" fillId="0" borderId="48" xfId="8" applyFont="1" applyBorder="1" applyAlignment="1" applyProtection="1">
      <alignment horizontal="center" vertical="center"/>
      <protection locked="0"/>
    </xf>
    <xf numFmtId="0" fontId="8" fillId="0" borderId="6" xfId="8" applyFont="1" applyBorder="1" applyAlignment="1" applyProtection="1">
      <alignment horizontal="center" vertical="center"/>
      <protection locked="0"/>
    </xf>
    <xf numFmtId="0" fontId="8" fillId="0" borderId="5" xfId="8" applyFont="1" applyBorder="1" applyAlignment="1" applyProtection="1">
      <alignment horizontal="center" vertical="center"/>
      <protection locked="0"/>
    </xf>
    <xf numFmtId="0" fontId="8" fillId="0" borderId="7" xfId="8" applyFont="1" applyBorder="1" applyAlignment="1" applyProtection="1">
      <alignment horizontal="center" vertical="center"/>
      <protection locked="0"/>
    </xf>
    <xf numFmtId="0" fontId="8" fillId="0" borderId="48" xfId="8" applyFont="1" applyBorder="1" applyAlignment="1" applyProtection="1">
      <alignment horizontal="center" vertical="center" wrapText="1"/>
      <protection locked="0"/>
    </xf>
    <xf numFmtId="0" fontId="8" fillId="0" borderId="19" xfId="8" applyFont="1" applyBorder="1" applyAlignment="1" applyProtection="1">
      <alignment horizontal="center" vertical="center" wrapText="1"/>
      <protection locked="0"/>
    </xf>
    <xf numFmtId="0" fontId="8" fillId="0" borderId="46" xfId="8" applyFont="1" applyBorder="1" applyAlignment="1" applyProtection="1">
      <alignment horizontal="center" vertical="center" wrapText="1"/>
      <protection locked="0"/>
    </xf>
    <xf numFmtId="0" fontId="8" fillId="0" borderId="3" xfId="8" applyFont="1" applyBorder="1" applyAlignment="1" applyProtection="1">
      <alignment horizontal="center" vertical="center" wrapText="1"/>
      <protection locked="0"/>
    </xf>
    <xf numFmtId="0" fontId="8" fillId="0" borderId="0" xfId="8" applyFont="1" applyAlignment="1" applyProtection="1">
      <alignment horizontal="center" vertical="center" wrapText="1"/>
      <protection locked="0"/>
    </xf>
    <xf numFmtId="0" fontId="8" fillId="0" borderId="4" xfId="8" applyFont="1" applyBorder="1" applyAlignment="1" applyProtection="1">
      <alignment horizontal="center" vertical="center" wrapText="1"/>
      <protection locked="0"/>
    </xf>
    <xf numFmtId="0" fontId="8" fillId="0" borderId="6" xfId="8" applyFont="1" applyBorder="1" applyAlignment="1" applyProtection="1">
      <alignment horizontal="center" vertical="center" wrapText="1"/>
      <protection locked="0"/>
    </xf>
    <xf numFmtId="0" fontId="8" fillId="0" borderId="5" xfId="8" applyFont="1" applyBorder="1" applyAlignment="1" applyProtection="1">
      <alignment horizontal="center" vertical="center" wrapText="1"/>
      <protection locked="0"/>
    </xf>
    <xf numFmtId="0" fontId="8" fillId="0" borderId="7" xfId="8" applyFont="1" applyBorder="1" applyAlignment="1" applyProtection="1">
      <alignment horizontal="center" vertical="center" wrapText="1"/>
      <protection locked="0"/>
    </xf>
    <xf numFmtId="0" fontId="8" fillId="0" borderId="20" xfId="8" applyFont="1" applyBorder="1" applyAlignment="1" applyProtection="1">
      <alignment horizontal="center" vertical="center"/>
      <protection locked="0"/>
    </xf>
    <xf numFmtId="0" fontId="8" fillId="0" borderId="27" xfId="8" applyFont="1" applyBorder="1" applyAlignment="1" applyProtection="1">
      <alignment horizontal="center" vertical="center"/>
      <protection locked="0"/>
    </xf>
    <xf numFmtId="0" fontId="18" fillId="0" borderId="44" xfId="8" applyFont="1" applyBorder="1" applyAlignment="1" applyProtection="1">
      <alignment horizontal="distributed" vertical="center" indent="25"/>
      <protection locked="0"/>
    </xf>
    <xf numFmtId="0" fontId="18" fillId="0" borderId="33" xfId="8" applyFont="1" applyBorder="1" applyAlignment="1" applyProtection="1">
      <alignment horizontal="distributed" vertical="center" indent="25"/>
      <protection locked="0"/>
    </xf>
    <xf numFmtId="177" fontId="18" fillId="0" borderId="33" xfId="8" applyNumberFormat="1" applyFont="1" applyBorder="1" applyAlignment="1" applyProtection="1">
      <alignment horizontal="center" vertical="center" shrinkToFit="1"/>
      <protection locked="0"/>
    </xf>
    <xf numFmtId="3" fontId="18" fillId="0" borderId="33" xfId="8" applyNumberFormat="1" applyFont="1" applyBorder="1" applyAlignment="1" applyProtection="1">
      <alignment horizontal="center" vertical="center" shrinkToFit="1"/>
      <protection locked="0"/>
    </xf>
    <xf numFmtId="3" fontId="18" fillId="0" borderId="45" xfId="8" applyNumberFormat="1" applyFont="1" applyBorder="1" applyAlignment="1" applyProtection="1">
      <alignment horizontal="center" vertical="center" shrinkToFit="1"/>
      <protection locked="0"/>
    </xf>
    <xf numFmtId="0" fontId="8" fillId="0" borderId="8" xfId="8" applyFont="1" applyBorder="1" applyAlignment="1" applyProtection="1">
      <alignment horizontal="left" vertical="center" wrapText="1"/>
      <protection locked="0"/>
    </xf>
    <xf numFmtId="180" fontId="8" fillId="0" borderId="8" xfId="8" applyNumberFormat="1" applyFont="1" applyBorder="1" applyAlignment="1">
      <alignment horizontal="center" vertical="center" shrinkToFit="1"/>
    </xf>
    <xf numFmtId="180" fontId="8" fillId="0" borderId="9" xfId="8" applyNumberFormat="1" applyFont="1" applyBorder="1" applyAlignment="1">
      <alignment horizontal="center" vertical="center" shrinkToFit="1"/>
    </xf>
    <xf numFmtId="0" fontId="8" fillId="0" borderId="40" xfId="8" applyFont="1" applyBorder="1" applyAlignment="1" applyProtection="1">
      <alignment horizontal="center" vertical="center"/>
      <protection locked="0"/>
    </xf>
    <xf numFmtId="3" fontId="8" fillId="0" borderId="41" xfId="8" applyNumberFormat="1" applyFont="1" applyBorder="1" applyAlignment="1">
      <alignment horizontal="right" vertical="center" shrinkToFit="1"/>
    </xf>
    <xf numFmtId="3" fontId="8" fillId="0" borderId="31" xfId="8" applyNumberFormat="1" applyFont="1" applyBorder="1" applyAlignment="1">
      <alignment horizontal="right" vertical="center" shrinkToFit="1"/>
    </xf>
    <xf numFmtId="3" fontId="8" fillId="0" borderId="32" xfId="8" applyNumberFormat="1" applyFont="1" applyBorder="1" applyAlignment="1">
      <alignment horizontal="right" vertical="center" shrinkToFit="1"/>
    </xf>
    <xf numFmtId="3" fontId="8" fillId="0" borderId="43" xfId="8" applyNumberFormat="1" applyFont="1" applyBorder="1" applyAlignment="1">
      <alignment horizontal="right" vertical="center" shrinkToFit="1"/>
    </xf>
    <xf numFmtId="0" fontId="7" fillId="0" borderId="8" xfId="0" applyFont="1" applyBorder="1" applyAlignment="1" applyProtection="1">
      <alignment horizontal="left" vertical="center" wrapText="1"/>
      <protection locked="0"/>
    </xf>
    <xf numFmtId="179" fontId="8" fillId="0" borderId="8" xfId="8" applyNumberFormat="1" applyFont="1" applyBorder="1" applyAlignment="1">
      <alignment horizontal="center" vertical="center" shrinkToFit="1"/>
    </xf>
    <xf numFmtId="179" fontId="8" fillId="0" borderId="9" xfId="8" applyNumberFormat="1" applyFont="1" applyBorder="1" applyAlignment="1">
      <alignment horizontal="center" vertical="center" shrinkToFit="1"/>
    </xf>
    <xf numFmtId="0" fontId="18" fillId="0" borderId="40" xfId="8" applyFont="1" applyBorder="1" applyAlignment="1" applyProtection="1">
      <alignment horizontal="distributed" vertical="center" indent="30"/>
      <protection locked="0"/>
    </xf>
    <xf numFmtId="0" fontId="18" fillId="0" borderId="41" xfId="8" applyFont="1" applyBorder="1" applyAlignment="1" applyProtection="1">
      <alignment horizontal="distributed" vertical="center" indent="30"/>
      <protection locked="0"/>
    </xf>
    <xf numFmtId="3" fontId="8" fillId="0" borderId="41" xfId="8" applyNumberFormat="1" applyFont="1" applyBorder="1" applyAlignment="1">
      <alignment horizontal="center" vertical="center" shrinkToFit="1"/>
    </xf>
    <xf numFmtId="3" fontId="8" fillId="0" borderId="18" xfId="8" applyNumberFormat="1" applyFont="1" applyBorder="1" applyAlignment="1">
      <alignment horizontal="center" vertical="center" shrinkToFit="1"/>
    </xf>
    <xf numFmtId="0" fontId="8" fillId="0" borderId="59" xfId="8" applyFont="1" applyBorder="1" applyAlignment="1" applyProtection="1">
      <alignment horizontal="left" vertical="center" wrapText="1"/>
      <protection locked="0"/>
    </xf>
    <xf numFmtId="0" fontId="7" fillId="0" borderId="59" xfId="0" applyFont="1" applyBorder="1" applyAlignment="1" applyProtection="1">
      <alignment horizontal="left" vertical="center" wrapText="1"/>
      <protection locked="0"/>
    </xf>
    <xf numFmtId="0" fontId="7" fillId="0" borderId="60" xfId="0" applyFont="1" applyBorder="1" applyAlignment="1" applyProtection="1">
      <alignment horizontal="left" vertical="center" wrapText="1"/>
      <protection locked="0"/>
    </xf>
    <xf numFmtId="3" fontId="8" fillId="0" borderId="60" xfId="8" applyNumberFormat="1" applyFont="1" applyBorder="1" applyAlignment="1">
      <alignment horizontal="center" vertical="center" shrinkToFit="1"/>
    </xf>
    <xf numFmtId="3" fontId="8" fillId="0" borderId="56" xfId="8" applyNumberFormat="1" applyFont="1" applyBorder="1" applyAlignment="1">
      <alignment horizontal="center" vertical="center" shrinkToFit="1"/>
    </xf>
    <xf numFmtId="3" fontId="8" fillId="0" borderId="56" xfId="8" applyNumberFormat="1" applyFont="1" applyBorder="1" applyAlignment="1" applyProtection="1">
      <alignment horizontal="center" vertical="center" shrinkToFit="1"/>
      <protection locked="0"/>
    </xf>
    <xf numFmtId="3" fontId="8" fillId="0" borderId="57" xfId="8" applyNumberFormat="1" applyFont="1" applyBorder="1" applyAlignment="1" applyProtection="1">
      <alignment horizontal="center" vertical="center" shrinkToFit="1"/>
      <protection locked="0"/>
    </xf>
    <xf numFmtId="0" fontId="8" fillId="0" borderId="38" xfId="8" applyFont="1" applyBorder="1" applyAlignment="1" applyProtection="1">
      <alignment horizontal="center" vertical="center"/>
      <protection locked="0"/>
    </xf>
    <xf numFmtId="0" fontId="24" fillId="0" borderId="8" xfId="8" applyFont="1" applyBorder="1" applyAlignment="1" applyProtection="1">
      <alignment horizontal="center" vertical="center" textRotation="255"/>
      <protection locked="0"/>
    </xf>
    <xf numFmtId="0" fontId="8" fillId="0" borderId="8" xfId="0" applyFont="1" applyBorder="1" applyAlignment="1">
      <alignment horizontal="center" vertical="center" wrapText="1"/>
    </xf>
    <xf numFmtId="4" fontId="8" fillId="0" borderId="8" xfId="8" applyNumberFormat="1" applyFont="1" applyBorder="1" applyAlignment="1">
      <alignment horizontal="center" vertical="center" shrinkToFit="1"/>
    </xf>
    <xf numFmtId="4" fontId="8" fillId="0" borderId="9" xfId="8" applyNumberFormat="1" applyFont="1" applyBorder="1" applyAlignment="1">
      <alignment horizontal="center" vertical="center" shrinkToFit="1"/>
    </xf>
    <xf numFmtId="0" fontId="8" fillId="0" borderId="8" xfId="0" applyFont="1" applyBorder="1" applyAlignment="1" applyProtection="1">
      <alignment horizontal="center" vertical="center" wrapText="1"/>
      <protection locked="0"/>
    </xf>
    <xf numFmtId="0" fontId="8" fillId="0" borderId="67" xfId="8" applyFont="1" applyBorder="1" applyAlignment="1">
      <alignment horizontal="distributed" vertical="center" indent="1"/>
    </xf>
    <xf numFmtId="0" fontId="8" fillId="0" borderId="11" xfId="8" applyFont="1" applyBorder="1" applyAlignment="1">
      <alignment horizontal="distributed" vertical="center" indent="1"/>
    </xf>
    <xf numFmtId="0" fontId="8" fillId="0" borderId="2" xfId="8" applyFont="1" applyBorder="1" applyAlignment="1">
      <alignment horizontal="center" vertical="center"/>
    </xf>
    <xf numFmtId="0" fontId="8" fillId="0" borderId="11" xfId="8" applyFont="1" applyBorder="1" applyAlignment="1">
      <alignment horizontal="center" vertical="center"/>
    </xf>
    <xf numFmtId="3" fontId="8" fillId="4" borderId="54" xfId="8" applyNumberFormat="1" applyFont="1" applyFill="1" applyBorder="1" applyAlignment="1">
      <alignment horizontal="center" vertical="center" shrinkToFit="1"/>
    </xf>
    <xf numFmtId="3" fontId="8" fillId="4" borderId="1" xfId="8" applyNumberFormat="1" applyFont="1" applyFill="1" applyBorder="1" applyAlignment="1">
      <alignment horizontal="center" vertical="center" shrinkToFit="1"/>
    </xf>
    <xf numFmtId="0" fontId="18" fillId="0" borderId="0" xfId="8" applyFont="1" applyAlignment="1">
      <alignment horizontal="right" vertical="center"/>
    </xf>
    <xf numFmtId="0" fontId="20" fillId="0" borderId="0" xfId="8" applyFont="1" applyAlignment="1">
      <alignment horizontal="center" vertical="center"/>
    </xf>
    <xf numFmtId="0" fontId="8" fillId="4" borderId="33" xfId="8" applyFont="1" applyFill="1" applyBorder="1" applyAlignment="1">
      <alignment horizontal="left" vertical="center" shrinkToFit="1"/>
    </xf>
    <xf numFmtId="0" fontId="8" fillId="4" borderId="45" xfId="8" applyFont="1" applyFill="1" applyBorder="1" applyAlignment="1">
      <alignment horizontal="left" vertical="center" shrinkToFit="1"/>
    </xf>
    <xf numFmtId="0" fontId="8" fillId="4" borderId="12" xfId="8" applyFont="1" applyFill="1" applyBorder="1" applyAlignment="1">
      <alignment horizontal="left" vertical="center" shrinkToFit="1"/>
    </xf>
    <xf numFmtId="0" fontId="8" fillId="4" borderId="69" xfId="8" applyFont="1" applyFill="1" applyBorder="1" applyAlignment="1">
      <alignment horizontal="left" vertical="center" shrinkToFit="1"/>
    </xf>
    <xf numFmtId="0" fontId="8" fillId="0" borderId="33" xfId="8" applyFont="1" applyBorder="1" applyAlignment="1">
      <alignment horizontal="center" vertical="center" wrapText="1"/>
    </xf>
    <xf numFmtId="3" fontId="8" fillId="0" borderId="35" xfId="8" applyNumberFormat="1" applyFont="1" applyBorder="1" applyAlignment="1">
      <alignment horizontal="right" vertical="center" shrinkToFit="1"/>
    </xf>
    <xf numFmtId="0" fontId="18" fillId="0" borderId="0" xfId="8" applyFont="1" applyAlignment="1">
      <alignment horizontal="left" vertical="center"/>
    </xf>
    <xf numFmtId="0" fontId="18" fillId="0" borderId="0" xfId="8" applyFont="1" applyAlignment="1">
      <alignment horizontal="center" vertical="center"/>
    </xf>
    <xf numFmtId="0" fontId="8" fillId="0" borderId="33" xfId="8" applyFont="1" applyBorder="1" applyAlignment="1">
      <alignment horizontal="center" vertical="center"/>
    </xf>
    <xf numFmtId="0" fontId="8" fillId="0" borderId="10" xfId="8" applyFont="1" applyBorder="1" applyAlignment="1">
      <alignment horizontal="center" vertical="center"/>
    </xf>
    <xf numFmtId="0" fontId="8" fillId="0" borderId="8" xfId="8" applyFont="1" applyBorder="1" applyAlignment="1">
      <alignment horizontal="center" vertical="center"/>
    </xf>
    <xf numFmtId="0" fontId="18" fillId="4" borderId="0" xfId="8" applyFont="1" applyFill="1" applyAlignment="1">
      <alignment horizontal="center" vertical="center" shrinkToFit="1"/>
    </xf>
    <xf numFmtId="0" fontId="18" fillId="0" borderId="30" xfId="8" applyFont="1" applyBorder="1" applyAlignment="1">
      <alignment horizontal="center" vertical="center"/>
    </xf>
    <xf numFmtId="0" fontId="18" fillId="0" borderId="19" xfId="8" applyFont="1" applyBorder="1" applyAlignment="1">
      <alignment horizontal="center" vertical="center"/>
    </xf>
    <xf numFmtId="0" fontId="18" fillId="0" borderId="20" xfId="8" applyFont="1" applyBorder="1" applyAlignment="1">
      <alignment horizontal="center" vertical="center"/>
    </xf>
    <xf numFmtId="0" fontId="8" fillId="0" borderId="44" xfId="8" applyFont="1" applyBorder="1" applyAlignment="1">
      <alignment horizontal="distributed" vertical="center" indent="1"/>
    </xf>
    <xf numFmtId="0" fontId="8" fillId="0" borderId="33" xfId="8" applyFont="1" applyBorder="1" applyAlignment="1">
      <alignment horizontal="distributed" vertical="center" indent="1"/>
    </xf>
    <xf numFmtId="3" fontId="8" fillId="4" borderId="8" xfId="8" applyNumberFormat="1" applyFont="1" applyFill="1" applyBorder="1" applyAlignment="1">
      <alignment horizontal="right" vertical="center" shrinkToFit="1"/>
    </xf>
    <xf numFmtId="3" fontId="8" fillId="4" borderId="9" xfId="8" applyNumberFormat="1" applyFont="1" applyFill="1" applyBorder="1" applyAlignment="1">
      <alignment horizontal="right" vertical="center" shrinkToFit="1"/>
    </xf>
    <xf numFmtId="3" fontId="8" fillId="4" borderId="8" xfId="8" applyNumberFormat="1" applyFont="1" applyFill="1" applyBorder="1" applyAlignment="1">
      <alignment horizontal="right" vertical="center"/>
    </xf>
    <xf numFmtId="3" fontId="8" fillId="4" borderId="9" xfId="8" applyNumberFormat="1" applyFont="1" applyFill="1" applyBorder="1" applyAlignment="1">
      <alignment horizontal="right" vertical="center"/>
    </xf>
    <xf numFmtId="0" fontId="8" fillId="4" borderId="8" xfId="8" applyFont="1" applyFill="1" applyBorder="1" applyAlignment="1">
      <alignment horizontal="left" vertical="center" shrinkToFit="1"/>
    </xf>
    <xf numFmtId="0" fontId="4" fillId="4" borderId="8" xfId="0" applyFont="1" applyFill="1" applyBorder="1" applyAlignment="1">
      <alignment horizontal="left" vertical="center" shrinkToFit="1"/>
    </xf>
    <xf numFmtId="0" fontId="8" fillId="0" borderId="68" xfId="8" applyFont="1" applyBorder="1" applyAlignment="1">
      <alignment horizontal="distributed" vertical="center" indent="1"/>
    </xf>
    <xf numFmtId="0" fontId="8" fillId="0" borderId="12" xfId="8" applyFont="1" applyBorder="1" applyAlignment="1">
      <alignment horizontal="distributed" vertical="center" indent="1"/>
    </xf>
    <xf numFmtId="3" fontId="4" fillId="4" borderId="8" xfId="0" applyNumberFormat="1" applyFont="1" applyFill="1" applyBorder="1" applyAlignment="1">
      <alignment horizontal="right" vertical="center" shrinkToFit="1"/>
    </xf>
    <xf numFmtId="3" fontId="4" fillId="0" borderId="8" xfId="0" applyNumberFormat="1" applyFont="1" applyBorder="1" applyAlignment="1">
      <alignment horizontal="right" vertical="center" shrinkToFit="1"/>
    </xf>
    <xf numFmtId="3" fontId="8" fillId="4" borderId="9" xfId="8" applyNumberFormat="1" applyFont="1" applyFill="1" applyBorder="1" applyAlignment="1">
      <alignment horizontal="center" vertical="center" shrinkToFit="1"/>
    </xf>
    <xf numFmtId="3" fontId="8" fillId="4" borderId="35" xfId="8" applyNumberFormat="1" applyFont="1" applyFill="1" applyBorder="1" applyAlignment="1">
      <alignment horizontal="center" vertical="center" shrinkToFit="1"/>
    </xf>
    <xf numFmtId="177" fontId="8" fillId="0" borderId="8" xfId="8" applyNumberFormat="1" applyFont="1" applyBorder="1" applyAlignment="1">
      <alignment horizontal="right" vertical="center" shrinkToFit="1"/>
    </xf>
    <xf numFmtId="177" fontId="4" fillId="0" borderId="8" xfId="0" applyNumberFormat="1" applyFont="1" applyBorder="1" applyAlignment="1">
      <alignment horizontal="right" vertical="center" shrinkToFit="1"/>
    </xf>
    <xf numFmtId="3" fontId="4" fillId="0" borderId="39" xfId="0" applyNumberFormat="1" applyFont="1" applyBorder="1" applyAlignment="1">
      <alignment horizontal="right" vertical="center" shrinkToFit="1"/>
    </xf>
    <xf numFmtId="0" fontId="8" fillId="0" borderId="45" xfId="8" applyFont="1" applyBorder="1" applyAlignment="1">
      <alignment horizontal="center" vertical="center" wrapText="1"/>
    </xf>
    <xf numFmtId="0" fontId="8" fillId="4" borderId="8" xfId="8" applyFont="1" applyFill="1" applyBorder="1" applyAlignment="1">
      <alignment horizontal="center" vertical="center" shrinkToFit="1"/>
    </xf>
    <xf numFmtId="0" fontId="8" fillId="0" borderId="38" xfId="8" applyFont="1" applyBorder="1" applyAlignment="1">
      <alignment horizontal="center" vertical="center" shrinkToFit="1"/>
    </xf>
    <xf numFmtId="0" fontId="18" fillId="0" borderId="44" xfId="8" applyFont="1" applyBorder="1" applyAlignment="1">
      <alignment horizontal="center" vertical="center"/>
    </xf>
    <xf numFmtId="0" fontId="18" fillId="0" borderId="33" xfId="8" applyFont="1" applyBorder="1" applyAlignment="1">
      <alignment horizontal="center" vertical="center"/>
    </xf>
    <xf numFmtId="3" fontId="8" fillId="4" borderId="35" xfId="8" applyNumberFormat="1" applyFont="1" applyFill="1" applyBorder="1" applyAlignment="1">
      <alignment horizontal="right" vertical="center" shrinkToFit="1"/>
    </xf>
    <xf numFmtId="0" fontId="8" fillId="0" borderId="37" xfId="8" applyFont="1" applyBorder="1" applyAlignment="1">
      <alignment horizontal="center" vertical="center" shrinkToFit="1"/>
    </xf>
    <xf numFmtId="0" fontId="8" fillId="0" borderId="31" xfId="8" applyFont="1" applyBorder="1" applyAlignment="1">
      <alignment horizontal="center" vertical="center" shrinkToFit="1"/>
    </xf>
    <xf numFmtId="0" fontId="8" fillId="0" borderId="32" xfId="8" applyFont="1" applyBorder="1" applyAlignment="1">
      <alignment horizontal="center" vertical="center" shrinkToFit="1"/>
    </xf>
    <xf numFmtId="0" fontId="4" fillId="4" borderId="8" xfId="0" applyFont="1" applyFill="1" applyBorder="1" applyAlignment="1">
      <alignment horizontal="center" vertical="center" shrinkToFit="1"/>
    </xf>
    <xf numFmtId="0" fontId="8" fillId="0" borderId="40" xfId="8" applyFont="1" applyBorder="1" applyAlignment="1">
      <alignment horizontal="center" vertical="center"/>
    </xf>
    <xf numFmtId="0" fontId="8" fillId="0" borderId="41" xfId="8" applyFont="1" applyBorder="1" applyAlignment="1">
      <alignment horizontal="center" vertical="center"/>
    </xf>
    <xf numFmtId="0" fontId="8" fillId="0" borderId="41" xfId="8" applyFont="1" applyBorder="1" applyAlignment="1">
      <alignment horizontal="right" vertical="center" shrinkToFit="1"/>
    </xf>
    <xf numFmtId="0" fontId="8" fillId="0" borderId="43" xfId="8" applyFont="1" applyBorder="1" applyAlignment="1">
      <alignment horizontal="right" vertical="center" shrinkToFit="1"/>
    </xf>
    <xf numFmtId="0" fontId="8" fillId="0" borderId="41" xfId="8" applyFont="1" applyBorder="1" applyAlignment="1">
      <alignment horizontal="center" vertical="center" shrinkToFit="1"/>
    </xf>
    <xf numFmtId="0" fontId="18" fillId="0" borderId="46" xfId="8" applyFont="1" applyBorder="1" applyAlignment="1">
      <alignment horizontal="center" vertical="center"/>
    </xf>
    <xf numFmtId="0" fontId="18" fillId="0" borderId="23" xfId="8" applyFont="1" applyBorder="1" applyAlignment="1">
      <alignment horizontal="center" vertical="center"/>
    </xf>
    <xf numFmtId="0" fontId="18" fillId="0" borderId="24" xfId="8" applyFont="1" applyBorder="1" applyAlignment="1">
      <alignment horizontal="center" vertical="center"/>
    </xf>
    <xf numFmtId="0" fontId="18" fillId="0" borderId="25" xfId="8" applyFont="1" applyBorder="1" applyAlignment="1">
      <alignment horizontal="center" vertical="center"/>
    </xf>
    <xf numFmtId="0" fontId="8" fillId="0" borderId="16" xfId="8" applyFont="1" applyBorder="1" applyAlignment="1">
      <alignment horizontal="center" vertical="center"/>
    </xf>
    <xf numFmtId="0" fontId="8" fillId="0" borderId="14" xfId="8" applyFont="1" applyBorder="1" applyAlignment="1">
      <alignment horizontal="center" vertical="center"/>
    </xf>
    <xf numFmtId="0" fontId="8" fillId="0" borderId="15" xfId="8" applyFont="1" applyBorder="1" applyAlignment="1">
      <alignment horizontal="center" vertical="center"/>
    </xf>
    <xf numFmtId="0" fontId="8" fillId="0" borderId="17" xfId="8" applyFont="1" applyBorder="1" applyAlignment="1">
      <alignment horizontal="center" vertical="center"/>
    </xf>
    <xf numFmtId="3" fontId="8" fillId="4" borderId="18" xfId="8" applyNumberFormat="1" applyFont="1" applyFill="1" applyBorder="1" applyAlignment="1">
      <alignment horizontal="right" vertical="center"/>
    </xf>
    <xf numFmtId="3" fontId="8" fillId="4" borderId="31" xfId="8" applyNumberFormat="1" applyFont="1" applyFill="1" applyBorder="1" applyAlignment="1">
      <alignment horizontal="right" vertical="center"/>
    </xf>
    <xf numFmtId="3" fontId="8" fillId="5" borderId="18" xfId="8" applyNumberFormat="1" applyFont="1" applyFill="1" applyBorder="1" applyAlignment="1">
      <alignment horizontal="right" vertical="center"/>
    </xf>
    <xf numFmtId="3" fontId="8" fillId="5" borderId="31" xfId="8" applyNumberFormat="1" applyFont="1" applyFill="1" applyBorder="1" applyAlignment="1">
      <alignment horizontal="right" vertical="center"/>
    </xf>
    <xf numFmtId="0" fontId="8" fillId="0" borderId="31" xfId="8" applyFont="1" applyBorder="1" applyAlignment="1">
      <alignment horizontal="center" vertical="center"/>
    </xf>
    <xf numFmtId="0" fontId="8" fillId="0" borderId="32" xfId="8" applyFont="1" applyBorder="1" applyAlignment="1">
      <alignment horizontal="center" vertical="center"/>
    </xf>
    <xf numFmtId="0" fontId="8" fillId="0" borderId="42" xfId="8" applyFont="1" applyBorder="1" applyAlignment="1">
      <alignment horizontal="center" vertical="center"/>
    </xf>
    <xf numFmtId="0" fontId="8" fillId="0" borderId="21" xfId="8" applyFont="1" applyBorder="1" applyAlignment="1">
      <alignment horizontal="distributed" vertical="center" indent="1"/>
    </xf>
    <xf numFmtId="0" fontId="8" fillId="0" borderId="1" xfId="8" applyFont="1" applyBorder="1" applyAlignment="1">
      <alignment horizontal="distributed" vertical="center" indent="1"/>
    </xf>
    <xf numFmtId="0" fontId="8" fillId="0" borderId="2" xfId="8" applyFont="1" applyBorder="1" applyAlignment="1">
      <alignment horizontal="distributed" vertical="center" indent="1"/>
    </xf>
    <xf numFmtId="0" fontId="8" fillId="0" borderId="9" xfId="8" applyFont="1" applyBorder="1" applyAlignment="1">
      <alignment horizontal="distributed" vertical="center" indent="1"/>
    </xf>
    <xf numFmtId="0" fontId="8" fillId="0" borderId="35" xfId="8" applyFont="1" applyBorder="1" applyAlignment="1">
      <alignment horizontal="distributed" vertical="center" indent="1"/>
    </xf>
    <xf numFmtId="0" fontId="8" fillId="0" borderId="10" xfId="8" applyFont="1" applyBorder="1" applyAlignment="1">
      <alignment horizontal="distributed" vertical="center" indent="1"/>
    </xf>
    <xf numFmtId="0" fontId="8" fillId="4" borderId="9" xfId="8" applyFont="1" applyFill="1" applyBorder="1" applyAlignment="1">
      <alignment horizontal="left" vertical="center"/>
    </xf>
    <xf numFmtId="0" fontId="9" fillId="4" borderId="35" xfId="0" applyFont="1" applyFill="1" applyBorder="1" applyAlignment="1">
      <alignment horizontal="left" vertical="center"/>
    </xf>
    <xf numFmtId="0" fontId="9" fillId="4" borderId="10" xfId="0" applyFont="1" applyFill="1" applyBorder="1" applyAlignment="1">
      <alignment horizontal="left" vertical="center"/>
    </xf>
    <xf numFmtId="0" fontId="8" fillId="0" borderId="54" xfId="8" applyFont="1" applyBorder="1" applyAlignment="1">
      <alignment horizontal="distributed" vertical="center" indent="2"/>
    </xf>
    <xf numFmtId="0" fontId="8" fillId="0" borderId="1" xfId="8" applyFont="1" applyBorder="1" applyAlignment="1">
      <alignment horizontal="distributed" vertical="center" indent="2"/>
    </xf>
    <xf numFmtId="0" fontId="8" fillId="0" borderId="2" xfId="8" applyFont="1" applyBorder="1" applyAlignment="1">
      <alignment horizontal="distributed" vertical="center" indent="2"/>
    </xf>
    <xf numFmtId="0" fontId="9" fillId="4" borderId="0" xfId="0" applyFont="1" applyFill="1" applyAlignment="1">
      <alignment horizontal="left" vertical="center"/>
    </xf>
    <xf numFmtId="0" fontId="9" fillId="4" borderId="29" xfId="0" applyFont="1" applyFill="1" applyBorder="1" applyAlignment="1">
      <alignment horizontal="left" vertical="center"/>
    </xf>
    <xf numFmtId="0" fontId="8" fillId="0" borderId="37" xfId="8" applyFont="1" applyBorder="1" applyAlignment="1">
      <alignment horizontal="distributed" vertical="center" indent="1"/>
    </xf>
    <xf numFmtId="0" fontId="8" fillId="0" borderId="31" xfId="8" applyFont="1" applyBorder="1" applyAlignment="1">
      <alignment horizontal="distributed" vertical="center" indent="1"/>
    </xf>
    <xf numFmtId="0" fontId="8" fillId="4" borderId="18" xfId="8" applyFont="1" applyFill="1" applyBorder="1" applyAlignment="1">
      <alignment horizontal="left" vertical="center" shrinkToFit="1"/>
    </xf>
    <xf numFmtId="0" fontId="8" fillId="4" borderId="31" xfId="8" applyFont="1" applyFill="1" applyBorder="1" applyAlignment="1">
      <alignment horizontal="left" vertical="center" shrinkToFit="1"/>
    </xf>
    <xf numFmtId="0" fontId="8" fillId="4" borderId="42" xfId="8" applyFont="1" applyFill="1" applyBorder="1" applyAlignment="1">
      <alignment horizontal="left" vertical="center" shrinkToFit="1"/>
    </xf>
    <xf numFmtId="0" fontId="8" fillId="0" borderId="22" xfId="8" applyFont="1" applyBorder="1" applyAlignment="1">
      <alignment horizontal="distributed" vertical="center" wrapText="1" indent="1"/>
    </xf>
    <xf numFmtId="0" fontId="8" fillId="0" borderId="5" xfId="8" applyFont="1" applyBorder="1" applyAlignment="1">
      <alignment horizontal="distributed" vertical="center" wrapText="1" indent="1"/>
    </xf>
    <xf numFmtId="0" fontId="8" fillId="0" borderId="7" xfId="8" applyFont="1" applyBorder="1" applyAlignment="1">
      <alignment horizontal="distributed" vertical="center" wrapText="1" indent="1"/>
    </xf>
    <xf numFmtId="0" fontId="8" fillId="4" borderId="6" xfId="8" applyFont="1" applyFill="1" applyBorder="1" applyAlignment="1">
      <alignment horizontal="left" vertical="center" shrinkToFit="1"/>
    </xf>
    <xf numFmtId="0" fontId="8" fillId="4" borderId="5" xfId="8" applyFont="1" applyFill="1" applyBorder="1" applyAlignment="1">
      <alignment horizontal="left" vertical="center" shrinkToFit="1"/>
    </xf>
    <xf numFmtId="0" fontId="8" fillId="4" borderId="7" xfId="8" applyFont="1" applyFill="1" applyBorder="1" applyAlignment="1">
      <alignment horizontal="left" vertical="center" shrinkToFit="1"/>
    </xf>
    <xf numFmtId="0" fontId="8" fillId="4" borderId="5" xfId="8" applyFont="1" applyFill="1" applyBorder="1" applyAlignment="1">
      <alignment horizontal="right" vertical="center"/>
    </xf>
    <xf numFmtId="0" fontId="8" fillId="0" borderId="66" xfId="8" applyFont="1" applyBorder="1" applyAlignment="1">
      <alignment horizontal="center" vertical="center"/>
    </xf>
    <xf numFmtId="0" fontId="8" fillId="0" borderId="65" xfId="8" applyFont="1" applyBorder="1" applyAlignment="1">
      <alignment horizontal="center" vertical="center"/>
    </xf>
    <xf numFmtId="0" fontId="8" fillId="4" borderId="35" xfId="8" applyFont="1" applyFill="1" applyBorder="1" applyAlignment="1">
      <alignment horizontal="left" vertical="center"/>
    </xf>
    <xf numFmtId="0" fontId="8" fillId="4" borderId="34" xfId="8" applyFont="1" applyFill="1" applyBorder="1" applyAlignment="1">
      <alignment horizontal="left" vertical="center"/>
    </xf>
    <xf numFmtId="0" fontId="8" fillId="0" borderId="13" xfId="8" applyFont="1" applyBorder="1" applyAlignment="1">
      <alignment horizontal="distributed" vertical="center" wrapText="1" indent="1"/>
    </xf>
    <xf numFmtId="0" fontId="8" fillId="0" borderId="14" xfId="8" applyFont="1" applyBorder="1" applyAlignment="1">
      <alignment horizontal="distributed" vertical="center" wrapText="1" indent="1"/>
    </xf>
    <xf numFmtId="0" fontId="8" fillId="0" borderId="15" xfId="8" applyFont="1" applyBorder="1" applyAlignment="1">
      <alignment horizontal="distributed" vertical="center" wrapText="1" indent="1"/>
    </xf>
    <xf numFmtId="0" fontId="8" fillId="0" borderId="16" xfId="8" applyFont="1" applyBorder="1" applyAlignment="1">
      <alignment horizontal="center" vertical="center" shrinkToFit="1"/>
    </xf>
    <xf numFmtId="0" fontId="8" fillId="0" borderId="14" xfId="8" applyFont="1" applyBorder="1" applyAlignment="1">
      <alignment horizontal="center" vertical="center" shrinkToFit="1"/>
    </xf>
    <xf numFmtId="0" fontId="8" fillId="0" borderId="15" xfId="8" applyFont="1" applyBorder="1" applyAlignment="1">
      <alignment horizontal="center" vertical="center" shrinkToFit="1"/>
    </xf>
    <xf numFmtId="0" fontId="8" fillId="4" borderId="16" xfId="8" applyFont="1" applyFill="1" applyBorder="1" applyAlignment="1">
      <alignment horizontal="left" vertical="center" shrinkToFit="1"/>
    </xf>
    <xf numFmtId="0" fontId="8" fillId="4" borderId="14" xfId="8" applyFont="1" applyFill="1" applyBorder="1" applyAlignment="1">
      <alignment horizontal="left" vertical="center" shrinkToFit="1"/>
    </xf>
    <xf numFmtId="0" fontId="8" fillId="4" borderId="15" xfId="8" applyFont="1" applyFill="1" applyBorder="1" applyAlignment="1">
      <alignment horizontal="left" vertical="center" shrinkToFit="1"/>
    </xf>
    <xf numFmtId="0" fontId="8" fillId="4" borderId="14" xfId="8" applyFont="1" applyFill="1" applyBorder="1" applyAlignment="1">
      <alignment horizontal="center" vertical="center" shrinkToFit="1"/>
    </xf>
    <xf numFmtId="0" fontId="8" fillId="5" borderId="14" xfId="8" applyFont="1" applyFill="1" applyBorder="1" applyAlignment="1">
      <alignment horizontal="center" vertical="center" shrinkToFit="1"/>
    </xf>
    <xf numFmtId="0" fontId="8" fillId="0" borderId="22" xfId="8" applyFont="1" applyBorder="1" applyAlignment="1">
      <alignment horizontal="distributed" vertical="center" indent="1"/>
    </xf>
    <xf numFmtId="0" fontId="8" fillId="0" borderId="5" xfId="8" applyFont="1" applyBorder="1" applyAlignment="1">
      <alignment horizontal="distributed" vertical="center" indent="1"/>
    </xf>
    <xf numFmtId="0" fontId="8" fillId="0" borderId="7" xfId="8" applyFont="1" applyBorder="1" applyAlignment="1">
      <alignment horizontal="distributed" vertical="center" indent="1"/>
    </xf>
    <xf numFmtId="0" fontId="8" fillId="4" borderId="0" xfId="8" applyFont="1" applyFill="1" applyAlignment="1">
      <alignment horizontal="left" vertical="center"/>
    </xf>
    <xf numFmtId="0" fontId="8" fillId="4" borderId="29" xfId="8" applyFont="1" applyFill="1" applyBorder="1" applyAlignment="1">
      <alignment horizontal="left" vertical="center"/>
    </xf>
    <xf numFmtId="0" fontId="8" fillId="4" borderId="6" xfId="8" applyFont="1" applyFill="1" applyBorder="1" applyAlignment="1">
      <alignment horizontal="left" vertical="center"/>
    </xf>
    <xf numFmtId="0" fontId="8" fillId="4" borderId="5" xfId="8" applyFont="1" applyFill="1" applyBorder="1" applyAlignment="1">
      <alignment horizontal="left" vertical="center"/>
    </xf>
    <xf numFmtId="0" fontId="8" fillId="4" borderId="27" xfId="8" applyFont="1" applyFill="1" applyBorder="1" applyAlignment="1">
      <alignment horizontal="left" vertical="center"/>
    </xf>
    <xf numFmtId="0" fontId="8" fillId="0" borderId="30" xfId="8" applyFont="1" applyBorder="1" applyAlignment="1">
      <alignment horizontal="center" vertical="center" wrapText="1"/>
    </xf>
    <xf numFmtId="0" fontId="8" fillId="0" borderId="19" xfId="8" applyFont="1" applyBorder="1" applyAlignment="1">
      <alignment horizontal="center" vertical="center"/>
    </xf>
    <xf numFmtId="0" fontId="8" fillId="0" borderId="20" xfId="8" applyFont="1" applyBorder="1" applyAlignment="1">
      <alignment horizontal="center" vertical="center"/>
    </xf>
    <xf numFmtId="0" fontId="8" fillId="0" borderId="28" xfId="8" applyFont="1" applyBorder="1" applyAlignment="1">
      <alignment horizontal="center" vertical="center"/>
    </xf>
    <xf numFmtId="0" fontId="8" fillId="0" borderId="0" xfId="8" applyFont="1" applyAlignment="1">
      <alignment horizontal="center" vertical="center"/>
    </xf>
    <xf numFmtId="0" fontId="8" fillId="0" borderId="29" xfId="8" applyFont="1" applyBorder="1" applyAlignment="1">
      <alignment horizontal="center" vertical="center"/>
    </xf>
    <xf numFmtId="0" fontId="8" fillId="0" borderId="23" xfId="8" applyFont="1" applyBorder="1" applyAlignment="1">
      <alignment horizontal="center" vertical="center"/>
    </xf>
    <xf numFmtId="0" fontId="8" fillId="0" borderId="24" xfId="8" applyFont="1" applyBorder="1" applyAlignment="1">
      <alignment horizontal="center" vertical="center"/>
    </xf>
    <xf numFmtId="0" fontId="8" fillId="0" borderId="61" xfId="8" applyFont="1" applyBorder="1" applyAlignment="1">
      <alignment horizontal="center" vertical="center"/>
    </xf>
    <xf numFmtId="0" fontId="8" fillId="0" borderId="28" xfId="8" applyFont="1" applyBorder="1" applyAlignment="1">
      <alignment horizontal="center" vertical="center" wrapText="1"/>
    </xf>
    <xf numFmtId="0" fontId="8" fillId="0" borderId="18" xfId="8" applyFont="1" applyBorder="1" applyAlignment="1">
      <alignment horizontal="center" vertical="center"/>
    </xf>
    <xf numFmtId="0" fontId="8" fillId="0" borderId="52" xfId="8" applyFont="1" applyBorder="1" applyAlignment="1">
      <alignment horizontal="center" vertical="center"/>
    </xf>
    <xf numFmtId="0" fontId="8" fillId="0" borderId="53" xfId="8" applyFont="1" applyBorder="1" applyAlignment="1">
      <alignment horizontal="center" vertical="center"/>
    </xf>
    <xf numFmtId="0" fontId="8" fillId="0" borderId="21" xfId="8" applyFont="1" applyBorder="1" applyAlignment="1">
      <alignment horizontal="center" vertical="center" shrinkToFit="1"/>
    </xf>
    <xf numFmtId="0" fontId="8" fillId="0" borderId="1" xfId="8" applyFont="1" applyBorder="1" applyAlignment="1">
      <alignment horizontal="center" vertical="center" shrinkToFit="1"/>
    </xf>
    <xf numFmtId="0" fontId="8" fillId="0" borderId="2" xfId="8" applyFont="1" applyBorder="1" applyAlignment="1">
      <alignment horizontal="center" vertical="center" shrinkToFit="1"/>
    </xf>
    <xf numFmtId="0" fontId="8" fillId="0" borderId="54" xfId="8" applyFont="1" applyBorder="1" applyAlignment="1">
      <alignment horizontal="center" vertical="center"/>
    </xf>
    <xf numFmtId="0" fontId="8" fillId="0" borderId="1" xfId="8" applyFont="1" applyBorder="1" applyAlignment="1">
      <alignment horizontal="center" vertical="center"/>
    </xf>
    <xf numFmtId="0" fontId="8" fillId="0" borderId="70" xfId="8" applyFont="1" applyBorder="1" applyAlignment="1">
      <alignment horizontal="center" vertical="center"/>
    </xf>
    <xf numFmtId="0" fontId="8" fillId="0" borderId="71" xfId="8" applyFont="1" applyBorder="1" applyAlignment="1">
      <alignment horizontal="center" vertical="center"/>
    </xf>
    <xf numFmtId="0" fontId="8" fillId="0" borderId="23" xfId="8" applyFont="1" applyBorder="1" applyAlignment="1">
      <alignment horizontal="center" vertical="center" shrinkToFit="1"/>
    </xf>
    <xf numFmtId="0" fontId="8" fillId="0" borderId="24" xfId="8" applyFont="1" applyBorder="1" applyAlignment="1">
      <alignment horizontal="center" vertical="center" shrinkToFit="1"/>
    </xf>
    <xf numFmtId="0" fontId="8" fillId="0" borderId="25" xfId="8" applyFont="1" applyBorder="1" applyAlignment="1">
      <alignment horizontal="center" vertical="center" shrinkToFit="1"/>
    </xf>
    <xf numFmtId="0" fontId="9" fillId="0" borderId="0" xfId="10" applyAlignment="1">
      <alignment horizontal="left" vertical="center"/>
    </xf>
    <xf numFmtId="0" fontId="13" fillId="0" borderId="0" xfId="10" applyFont="1" applyAlignment="1">
      <alignment horizontal="center" vertical="center"/>
    </xf>
    <xf numFmtId="0" fontId="27" fillId="0" borderId="0" xfId="8" applyFont="1">
      <alignment vertical="center"/>
    </xf>
  </cellXfs>
  <cellStyles count="13">
    <cellStyle name="桁区切り 2" xfId="4" xr:uid="{00000000-0005-0000-0000-000000000000}"/>
    <cellStyle name="桁区切り 2 2" xfId="6" xr:uid="{00000000-0005-0000-0000-000001000000}"/>
    <cellStyle name="桁区切り 2 3" xfId="9" xr:uid="{00000000-0005-0000-0000-000002000000}"/>
    <cellStyle name="桁区切り 2 4" xfId="12" xr:uid="{00000000-0005-0000-0000-000003000000}"/>
    <cellStyle name="桁区切り 3" xfId="11" xr:uid="{00000000-0005-0000-0000-000004000000}"/>
    <cellStyle name="標準" xfId="0" builtinId="0"/>
    <cellStyle name="標準 2" xfId="2" xr:uid="{00000000-0005-0000-0000-000006000000}"/>
    <cellStyle name="標準 3" xfId="1" xr:uid="{00000000-0005-0000-0000-000007000000}"/>
    <cellStyle name="標準 4" xfId="3" xr:uid="{00000000-0005-0000-0000-000008000000}"/>
    <cellStyle name="標準 4 2" xfId="5" xr:uid="{00000000-0005-0000-0000-000009000000}"/>
    <cellStyle name="標準 4 3" xfId="8" xr:uid="{00000000-0005-0000-0000-00000A000000}"/>
    <cellStyle name="標準 5" xfId="7" xr:uid="{00000000-0005-0000-0000-00000B000000}"/>
    <cellStyle name="標準 6" xfId="10" xr:uid="{00000000-0005-0000-0000-00000C000000}"/>
  </cellStyles>
  <dxfs count="0"/>
  <tableStyles count="0" defaultTableStyle="TableStyleMedium2" defaultPivotStyle="PivotStyleLight16"/>
  <colors>
    <mruColors>
      <color rgb="FFFFE7FF"/>
      <color rgb="FFCCECFF"/>
      <color rgb="FF99CCFF"/>
      <color rgb="FF66CCFF"/>
      <color rgb="FFFFE1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xdr:colOff>
          <xdr:row>19</xdr:row>
          <xdr:rowOff>53340</xdr:rowOff>
        </xdr:from>
        <xdr:to>
          <xdr:col>9</xdr:col>
          <xdr:colOff>53340</xdr:colOff>
          <xdr:row>19</xdr:row>
          <xdr:rowOff>198120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19</xdr:row>
          <xdr:rowOff>53340</xdr:rowOff>
        </xdr:from>
        <xdr:to>
          <xdr:col>15</xdr:col>
          <xdr:colOff>53340</xdr:colOff>
          <xdr:row>19</xdr:row>
          <xdr:rowOff>198120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19</xdr:row>
          <xdr:rowOff>53340</xdr:rowOff>
        </xdr:from>
        <xdr:to>
          <xdr:col>27</xdr:col>
          <xdr:colOff>53340</xdr:colOff>
          <xdr:row>19</xdr:row>
          <xdr:rowOff>190500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53340</xdr:rowOff>
        </xdr:from>
        <xdr:to>
          <xdr:col>9</xdr:col>
          <xdr:colOff>53340</xdr:colOff>
          <xdr:row>23</xdr:row>
          <xdr:rowOff>198120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27</xdr:col>
          <xdr:colOff>114300</xdr:colOff>
          <xdr:row>23</xdr:row>
          <xdr:rowOff>198120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27</xdr:row>
          <xdr:rowOff>53340</xdr:rowOff>
        </xdr:from>
        <xdr:to>
          <xdr:col>9</xdr:col>
          <xdr:colOff>53340</xdr:colOff>
          <xdr:row>27</xdr:row>
          <xdr:rowOff>198120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27</xdr:row>
          <xdr:rowOff>53340</xdr:rowOff>
        </xdr:from>
        <xdr:to>
          <xdr:col>27</xdr:col>
          <xdr:colOff>83820</xdr:colOff>
          <xdr:row>27</xdr:row>
          <xdr:rowOff>190500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33</xdr:row>
          <xdr:rowOff>53340</xdr:rowOff>
        </xdr:from>
        <xdr:to>
          <xdr:col>9</xdr:col>
          <xdr:colOff>53340</xdr:colOff>
          <xdr:row>33</xdr:row>
          <xdr:rowOff>198120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33</xdr:row>
          <xdr:rowOff>53340</xdr:rowOff>
        </xdr:from>
        <xdr:to>
          <xdr:col>15</xdr:col>
          <xdr:colOff>53340</xdr:colOff>
          <xdr:row>33</xdr:row>
          <xdr:rowOff>198120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33</xdr:row>
          <xdr:rowOff>53340</xdr:rowOff>
        </xdr:from>
        <xdr:to>
          <xdr:col>27</xdr:col>
          <xdr:colOff>76200</xdr:colOff>
          <xdr:row>33</xdr:row>
          <xdr:rowOff>205740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37</xdr:row>
          <xdr:rowOff>53340</xdr:rowOff>
        </xdr:from>
        <xdr:to>
          <xdr:col>9</xdr:col>
          <xdr:colOff>53340</xdr:colOff>
          <xdr:row>37</xdr:row>
          <xdr:rowOff>198120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37</xdr:row>
          <xdr:rowOff>53340</xdr:rowOff>
        </xdr:from>
        <xdr:to>
          <xdr:col>15</xdr:col>
          <xdr:colOff>53340</xdr:colOff>
          <xdr:row>37</xdr:row>
          <xdr:rowOff>198120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37</xdr:row>
          <xdr:rowOff>53340</xdr:rowOff>
        </xdr:from>
        <xdr:to>
          <xdr:col>27</xdr:col>
          <xdr:colOff>114300</xdr:colOff>
          <xdr:row>37</xdr:row>
          <xdr:rowOff>198120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41</xdr:row>
          <xdr:rowOff>53340</xdr:rowOff>
        </xdr:from>
        <xdr:to>
          <xdr:col>9</xdr:col>
          <xdr:colOff>53340</xdr:colOff>
          <xdr:row>41</xdr:row>
          <xdr:rowOff>198120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41</xdr:row>
          <xdr:rowOff>53340</xdr:rowOff>
        </xdr:from>
        <xdr:to>
          <xdr:col>15</xdr:col>
          <xdr:colOff>53340</xdr:colOff>
          <xdr:row>41</xdr:row>
          <xdr:rowOff>198120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41</xdr:row>
          <xdr:rowOff>38100</xdr:rowOff>
        </xdr:from>
        <xdr:to>
          <xdr:col>27</xdr:col>
          <xdr:colOff>106680</xdr:colOff>
          <xdr:row>41</xdr:row>
          <xdr:rowOff>198120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33</xdr:row>
      <xdr:rowOff>16934</xdr:rowOff>
    </xdr:from>
    <xdr:to>
      <xdr:col>23</xdr:col>
      <xdr:colOff>8466</xdr:colOff>
      <xdr:row>34</xdr:row>
      <xdr:rowOff>228600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3200400" y="7583594"/>
          <a:ext cx="2942166" cy="447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262466</xdr:colOff>
      <xdr:row>37</xdr:row>
      <xdr:rowOff>10160</xdr:rowOff>
    </xdr:from>
    <xdr:to>
      <xdr:col>22</xdr:col>
      <xdr:colOff>263313</xdr:colOff>
      <xdr:row>38</xdr:row>
      <xdr:rowOff>223520</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3196166" y="852170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264160</xdr:colOff>
      <xdr:row>41</xdr:row>
      <xdr:rowOff>15240</xdr:rowOff>
    </xdr:from>
    <xdr:to>
      <xdr:col>22</xdr:col>
      <xdr:colOff>265007</xdr:colOff>
      <xdr:row>42</xdr:row>
      <xdr:rowOff>228600</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3197860" y="947166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5080</xdr:colOff>
      <xdr:row>19</xdr:row>
      <xdr:rowOff>10160</xdr:rowOff>
    </xdr:from>
    <xdr:to>
      <xdr:col>23</xdr:col>
      <xdr:colOff>5927</xdr:colOff>
      <xdr:row>20</xdr:row>
      <xdr:rowOff>223520</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a:off x="3205480" y="426974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259080</xdr:colOff>
      <xdr:row>23</xdr:row>
      <xdr:rowOff>10160</xdr:rowOff>
    </xdr:from>
    <xdr:to>
      <xdr:col>22</xdr:col>
      <xdr:colOff>259927</xdr:colOff>
      <xdr:row>24</xdr:row>
      <xdr:rowOff>223520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3192780" y="521462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27</xdr:row>
      <xdr:rowOff>10160</xdr:rowOff>
    </xdr:from>
    <xdr:to>
      <xdr:col>23</xdr:col>
      <xdr:colOff>847</xdr:colOff>
      <xdr:row>28</xdr:row>
      <xdr:rowOff>223520</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3200400" y="615950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リスト"/>
      <sheetName val="単価表一覧"/>
      <sheetName val="機構P"/>
      <sheetName val="単価等"/>
      <sheetName val="番号表"/>
      <sheetName val="リスト（取組）"/>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N115"/>
  <sheetViews>
    <sheetView showZeros="0" tabSelected="1" view="pageBreakPreview" zoomScaleNormal="100" zoomScaleSheetLayoutView="100" workbookViewId="0"/>
  </sheetViews>
  <sheetFormatPr defaultColWidth="9" defaultRowHeight="19.05" customHeight="1" x14ac:dyDescent="0.2"/>
  <cols>
    <col min="1" max="67" width="3.88671875" style="6" customWidth="1"/>
    <col min="68" max="16384" width="9" style="6"/>
  </cols>
  <sheetData>
    <row r="1" spans="1:41" ht="19.05" customHeight="1" x14ac:dyDescent="0.2">
      <c r="A1" s="41" t="s">
        <v>158</v>
      </c>
      <c r="AG1" s="42"/>
      <c r="AH1" s="42"/>
      <c r="AI1" s="42"/>
      <c r="AJ1" s="42"/>
    </row>
    <row r="2" spans="1:41" ht="10.050000000000001" customHeight="1" x14ac:dyDescent="0.2">
      <c r="A2" s="5"/>
    </row>
    <row r="3" spans="1:41" ht="19.05" customHeight="1" x14ac:dyDescent="0.2">
      <c r="A3" s="135" t="s">
        <v>173</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row>
    <row r="4" spans="1:41" ht="10.050000000000001" customHeight="1" x14ac:dyDescent="0.2"/>
    <row r="5" spans="1:41" ht="19.05" customHeight="1" thickBot="1" x14ac:dyDescent="0.25">
      <c r="A5" s="5" t="s">
        <v>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136" t="s">
        <v>17</v>
      </c>
      <c r="B6" s="137"/>
      <c r="C6" s="137"/>
      <c r="D6" s="137"/>
      <c r="E6" s="137"/>
      <c r="F6" s="138"/>
      <c r="G6" s="139"/>
      <c r="H6" s="140"/>
      <c r="I6" s="140"/>
      <c r="J6" s="140"/>
      <c r="K6" s="140"/>
      <c r="L6" s="140"/>
      <c r="M6" s="140"/>
      <c r="N6" s="140"/>
      <c r="O6" s="140"/>
      <c r="P6" s="140"/>
      <c r="Q6" s="140"/>
      <c r="R6" s="141"/>
      <c r="S6" s="137" t="s">
        <v>18</v>
      </c>
      <c r="T6" s="137"/>
      <c r="U6" s="137"/>
      <c r="V6" s="137"/>
      <c r="W6" s="137"/>
      <c r="X6" s="138"/>
      <c r="Y6" s="142"/>
      <c r="Z6" s="142"/>
      <c r="AA6" s="128"/>
      <c r="AB6" s="116" t="s">
        <v>5</v>
      </c>
      <c r="AC6" s="129"/>
      <c r="AD6" s="116" t="s">
        <v>6</v>
      </c>
      <c r="AE6" s="129"/>
      <c r="AF6" s="117" t="s">
        <v>7</v>
      </c>
      <c r="AG6" s="143"/>
      <c r="AH6" s="143"/>
      <c r="AI6" s="143"/>
      <c r="AJ6" s="144"/>
      <c r="AL6" s="7"/>
    </row>
    <row r="7" spans="1:41" ht="19.05" customHeight="1" x14ac:dyDescent="0.2">
      <c r="A7" s="152" t="s">
        <v>62</v>
      </c>
      <c r="B7" s="153"/>
      <c r="C7" s="153"/>
      <c r="D7" s="153"/>
      <c r="E7" s="153"/>
      <c r="F7" s="154"/>
      <c r="G7" s="163" t="s">
        <v>108</v>
      </c>
      <c r="H7" s="164"/>
      <c r="I7" s="164"/>
      <c r="J7" s="165"/>
      <c r="K7" s="166"/>
      <c r="L7" s="167"/>
      <c r="M7" s="167"/>
      <c r="N7" s="167"/>
      <c r="O7" s="167"/>
      <c r="P7" s="167"/>
      <c r="Q7" s="167"/>
      <c r="R7" s="168"/>
      <c r="S7" s="163" t="s">
        <v>109</v>
      </c>
      <c r="T7" s="164"/>
      <c r="U7" s="164"/>
      <c r="V7" s="165"/>
      <c r="W7" s="166"/>
      <c r="X7" s="166"/>
      <c r="Y7" s="166"/>
      <c r="Z7" s="166"/>
      <c r="AA7" s="166"/>
      <c r="AB7" s="166"/>
      <c r="AC7" s="166"/>
      <c r="AD7" s="166"/>
      <c r="AE7" s="166"/>
      <c r="AF7" s="166"/>
      <c r="AG7" s="166"/>
      <c r="AH7" s="166"/>
      <c r="AI7" s="166"/>
      <c r="AJ7" s="175"/>
      <c r="AL7" s="7"/>
      <c r="AO7" s="7"/>
    </row>
    <row r="8" spans="1:41" ht="19.05" customHeight="1" x14ac:dyDescent="0.2">
      <c r="A8" s="172"/>
      <c r="B8" s="173"/>
      <c r="C8" s="173"/>
      <c r="D8" s="173"/>
      <c r="E8" s="173"/>
      <c r="F8" s="174"/>
      <c r="G8" s="163" t="s">
        <v>161</v>
      </c>
      <c r="H8" s="164"/>
      <c r="I8" s="164"/>
      <c r="J8" s="164"/>
      <c r="K8" s="164"/>
      <c r="L8" s="165"/>
      <c r="M8" s="176"/>
      <c r="N8" s="176"/>
      <c r="O8" s="43" t="s">
        <v>63</v>
      </c>
      <c r="P8" s="177"/>
      <c r="Q8" s="177"/>
      <c r="R8" s="178"/>
      <c r="S8" s="163" t="s">
        <v>88</v>
      </c>
      <c r="T8" s="164"/>
      <c r="U8" s="164"/>
      <c r="V8" s="164"/>
      <c r="W8" s="164"/>
      <c r="X8" s="165"/>
      <c r="Y8" s="148"/>
      <c r="Z8" s="149"/>
      <c r="AA8" s="150" t="s">
        <v>159</v>
      </c>
      <c r="AB8" s="150"/>
      <c r="AC8" s="150"/>
      <c r="AD8" s="150"/>
      <c r="AE8" s="150"/>
      <c r="AF8" s="150"/>
      <c r="AG8" s="150"/>
      <c r="AH8" s="150"/>
      <c r="AI8" s="150"/>
      <c r="AJ8" s="151"/>
      <c r="AO8" s="7"/>
    </row>
    <row r="9" spans="1:41" ht="19.05" customHeight="1" x14ac:dyDescent="0.2">
      <c r="A9" s="172"/>
      <c r="B9" s="173"/>
      <c r="C9" s="173"/>
      <c r="D9" s="173"/>
      <c r="E9" s="173"/>
      <c r="F9" s="174"/>
      <c r="G9" s="163" t="s">
        <v>111</v>
      </c>
      <c r="H9" s="164"/>
      <c r="I9" s="164"/>
      <c r="J9" s="165"/>
      <c r="K9" s="166"/>
      <c r="L9" s="167"/>
      <c r="M9" s="167"/>
      <c r="N9" s="167"/>
      <c r="O9" s="167"/>
      <c r="P9" s="167"/>
      <c r="Q9" s="167"/>
      <c r="R9" s="168"/>
      <c r="S9" s="163" t="s">
        <v>112</v>
      </c>
      <c r="T9" s="164"/>
      <c r="U9" s="164"/>
      <c r="V9" s="164"/>
      <c r="W9" s="164"/>
      <c r="X9" s="164"/>
      <c r="Y9" s="164"/>
      <c r="Z9" s="165"/>
      <c r="AA9" s="169"/>
      <c r="AB9" s="169"/>
      <c r="AC9" s="130"/>
      <c r="AD9" s="8" t="s">
        <v>5</v>
      </c>
      <c r="AE9" s="170"/>
      <c r="AF9" s="170"/>
      <c r="AG9" s="170"/>
      <c r="AH9" s="170"/>
      <c r="AI9" s="170"/>
      <c r="AJ9" s="171"/>
      <c r="AL9" s="7"/>
    </row>
    <row r="10" spans="1:41" ht="19.05" customHeight="1" x14ac:dyDescent="0.2">
      <c r="A10" s="155"/>
      <c r="B10" s="156"/>
      <c r="C10" s="156"/>
      <c r="D10" s="156"/>
      <c r="E10" s="156"/>
      <c r="F10" s="157"/>
      <c r="G10" s="145" t="s">
        <v>87</v>
      </c>
      <c r="H10" s="146"/>
      <c r="I10" s="146"/>
      <c r="J10" s="146"/>
      <c r="K10" s="146"/>
      <c r="L10" s="146"/>
      <c r="M10" s="146"/>
      <c r="N10" s="146"/>
      <c r="O10" s="146"/>
      <c r="P10" s="146"/>
      <c r="Q10" s="146"/>
      <c r="R10" s="146"/>
      <c r="S10" s="146"/>
      <c r="T10" s="146"/>
      <c r="U10" s="146"/>
      <c r="V10" s="147"/>
      <c r="W10" s="148"/>
      <c r="X10" s="149"/>
      <c r="Y10" s="150" t="s">
        <v>160</v>
      </c>
      <c r="Z10" s="150"/>
      <c r="AA10" s="150"/>
      <c r="AB10" s="150"/>
      <c r="AC10" s="150"/>
      <c r="AD10" s="150"/>
      <c r="AE10" s="150"/>
      <c r="AF10" s="150"/>
      <c r="AG10" s="150"/>
      <c r="AH10" s="150"/>
      <c r="AI10" s="150"/>
      <c r="AJ10" s="151"/>
      <c r="AL10" s="7"/>
    </row>
    <row r="11" spans="1:41" ht="19.05" customHeight="1" x14ac:dyDescent="0.2">
      <c r="A11" s="152" t="s">
        <v>3</v>
      </c>
      <c r="B11" s="153"/>
      <c r="C11" s="153"/>
      <c r="D11" s="153"/>
      <c r="E11" s="153"/>
      <c r="F11" s="154"/>
      <c r="G11" s="113" t="s">
        <v>9</v>
      </c>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9"/>
      <c r="AL11" s="7"/>
    </row>
    <row r="12" spans="1:41" ht="19.05" customHeight="1" x14ac:dyDescent="0.2">
      <c r="A12" s="155"/>
      <c r="B12" s="156"/>
      <c r="C12" s="156"/>
      <c r="D12" s="156"/>
      <c r="E12" s="156"/>
      <c r="F12" s="157"/>
      <c r="G12" s="160"/>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2"/>
      <c r="AL12" s="7"/>
    </row>
    <row r="13" spans="1:41" ht="19.05" customHeight="1" x14ac:dyDescent="0.2">
      <c r="A13" s="152" t="s">
        <v>8</v>
      </c>
      <c r="B13" s="153"/>
      <c r="C13" s="153"/>
      <c r="D13" s="153"/>
      <c r="E13" s="153"/>
      <c r="F13" s="154"/>
      <c r="G13" s="163" t="s">
        <v>89</v>
      </c>
      <c r="H13" s="164"/>
      <c r="I13" s="164"/>
      <c r="J13" s="165"/>
      <c r="K13" s="179"/>
      <c r="L13" s="167"/>
      <c r="M13" s="167"/>
      <c r="N13" s="167"/>
      <c r="O13" s="167"/>
      <c r="P13" s="167"/>
      <c r="Q13" s="167"/>
      <c r="R13" s="168"/>
      <c r="S13" s="180" t="s">
        <v>90</v>
      </c>
      <c r="T13" s="181"/>
      <c r="U13" s="181"/>
      <c r="V13" s="182"/>
      <c r="W13" s="183"/>
      <c r="X13" s="184"/>
      <c r="Y13" s="184"/>
      <c r="Z13" s="184"/>
      <c r="AA13" s="184"/>
      <c r="AB13" s="184"/>
      <c r="AC13" s="184"/>
      <c r="AD13" s="184"/>
      <c r="AE13" s="184"/>
      <c r="AF13" s="184"/>
      <c r="AG13" s="184"/>
      <c r="AH13" s="184"/>
      <c r="AI13" s="184"/>
      <c r="AJ13" s="185"/>
    </row>
    <row r="14" spans="1:41" ht="19.05" customHeight="1" thickBot="1" x14ac:dyDescent="0.25">
      <c r="A14" s="186" t="s">
        <v>59</v>
      </c>
      <c r="B14" s="187"/>
      <c r="C14" s="187"/>
      <c r="D14" s="187"/>
      <c r="E14" s="187"/>
      <c r="F14" s="187"/>
      <c r="G14" s="188"/>
      <c r="H14" s="189"/>
      <c r="I14" s="189"/>
      <c r="J14" s="189"/>
      <c r="K14" s="189"/>
      <c r="L14" s="189"/>
      <c r="M14" s="189"/>
      <c r="N14" s="189"/>
      <c r="O14" s="189"/>
      <c r="P14" s="189"/>
      <c r="Q14" s="189"/>
      <c r="R14" s="189"/>
      <c r="S14" s="190" t="s">
        <v>28</v>
      </c>
      <c r="T14" s="191"/>
      <c r="U14" s="191"/>
      <c r="V14" s="192"/>
      <c r="W14" s="193"/>
      <c r="X14" s="194"/>
      <c r="Y14" s="194"/>
      <c r="Z14" s="195"/>
      <c r="AA14" s="196"/>
      <c r="AB14" s="196"/>
      <c r="AC14" s="196"/>
      <c r="AD14" s="196"/>
      <c r="AE14" s="196"/>
      <c r="AF14" s="196"/>
      <c r="AG14" s="196"/>
      <c r="AH14" s="196"/>
      <c r="AI14" s="196"/>
      <c r="AJ14" s="197"/>
    </row>
    <row r="15" spans="1:41" ht="19.05" customHeight="1" x14ac:dyDescent="0.2">
      <c r="D15" s="9"/>
      <c r="P15" s="10"/>
    </row>
    <row r="16" spans="1:41" ht="19.05" customHeight="1" x14ac:dyDescent="0.2">
      <c r="A16" s="5" t="s">
        <v>61</v>
      </c>
      <c r="B16" s="5"/>
      <c r="C16" s="5"/>
      <c r="D16" s="5"/>
      <c r="E16" s="5"/>
      <c r="F16" s="5"/>
      <c r="G16" s="112"/>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92</v>
      </c>
      <c r="B17" s="5"/>
      <c r="C17" s="5"/>
      <c r="D17" s="5"/>
      <c r="E17" s="5"/>
      <c r="F17" s="5"/>
      <c r="G17" s="5"/>
      <c r="H17" s="5"/>
      <c r="K17" s="214"/>
      <c r="L17" s="214"/>
      <c r="M17" s="112" t="s">
        <v>20</v>
      </c>
      <c r="N17" s="5"/>
      <c r="O17" s="5"/>
      <c r="P17" s="5"/>
      <c r="Q17" s="5"/>
      <c r="R17" s="5"/>
      <c r="S17" s="5"/>
      <c r="T17" s="5"/>
      <c r="U17" s="5"/>
      <c r="V17" s="215"/>
      <c r="W17" s="215"/>
      <c r="X17" s="112"/>
      <c r="Y17" s="111"/>
      <c r="Z17" s="5"/>
      <c r="AA17" s="5"/>
      <c r="AB17" s="5"/>
      <c r="AC17" s="5"/>
      <c r="AD17" s="5"/>
      <c r="AE17" s="5"/>
      <c r="AF17" s="215"/>
      <c r="AG17" s="215"/>
      <c r="AH17" s="229"/>
      <c r="AI17" s="229"/>
      <c r="AO17" s="7"/>
      <c r="AP17" s="7"/>
      <c r="AQ17" s="7"/>
      <c r="AR17" s="7"/>
      <c r="AS17" s="7"/>
      <c r="AT17" s="7"/>
      <c r="AU17" s="11"/>
      <c r="AV17" s="12"/>
    </row>
    <row r="18" spans="1:48" ht="19.05" customHeight="1" x14ac:dyDescent="0.2">
      <c r="A18" s="5"/>
      <c r="B18" s="5"/>
      <c r="C18" s="5"/>
      <c r="D18" s="5"/>
      <c r="E18" s="5"/>
      <c r="F18" s="5"/>
      <c r="G18" s="5"/>
      <c r="H18" s="5"/>
      <c r="K18" s="112"/>
      <c r="L18" s="112"/>
      <c r="M18" s="112"/>
      <c r="O18" s="5"/>
      <c r="P18" s="5"/>
      <c r="Q18" s="5"/>
      <c r="R18" s="5"/>
      <c r="S18" s="5"/>
      <c r="T18" s="5"/>
      <c r="U18" s="5"/>
      <c r="V18" s="5"/>
      <c r="W18" s="5"/>
      <c r="X18" s="5"/>
      <c r="Y18" s="5"/>
      <c r="Z18" s="5"/>
      <c r="AA18" s="5"/>
      <c r="AB18" s="5"/>
      <c r="AC18" s="5"/>
      <c r="AD18" s="5"/>
      <c r="AE18" s="5"/>
      <c r="AF18" s="5"/>
      <c r="AG18" s="5"/>
      <c r="AH18" s="5"/>
      <c r="AI18" s="5"/>
      <c r="AJ18" s="5"/>
      <c r="AO18" s="7"/>
      <c r="AP18" s="7"/>
      <c r="AQ18" s="7"/>
      <c r="AR18" s="7"/>
      <c r="AS18" s="7"/>
      <c r="AT18" s="7"/>
      <c r="AU18" s="11"/>
      <c r="AV18" s="12"/>
    </row>
    <row r="19" spans="1:48" ht="19.05" customHeight="1" thickBot="1" x14ac:dyDescent="0.25">
      <c r="A19" s="5" t="s">
        <v>162</v>
      </c>
      <c r="B19" s="5"/>
      <c r="C19" s="5"/>
      <c r="D19" s="5"/>
      <c r="E19" s="5"/>
      <c r="F19" s="5"/>
      <c r="G19" s="112"/>
      <c r="H19" s="5"/>
      <c r="I19" s="5"/>
      <c r="J19" s="5"/>
      <c r="K19" s="5"/>
      <c r="L19" s="5"/>
      <c r="M19" s="5"/>
      <c r="N19" s="5"/>
      <c r="O19" s="5"/>
      <c r="P19" s="214"/>
      <c r="Q19" s="214"/>
      <c r="R19" s="112" t="s">
        <v>20</v>
      </c>
      <c r="S19" s="5"/>
      <c r="T19" s="5"/>
      <c r="U19" s="5"/>
      <c r="V19" s="5"/>
      <c r="W19" s="5"/>
      <c r="X19" s="5"/>
      <c r="Y19" s="5"/>
      <c r="Z19" s="5"/>
      <c r="AB19" s="215"/>
      <c r="AC19" s="215"/>
      <c r="AD19" s="112"/>
      <c r="AH19" s="5"/>
      <c r="AI19" s="5"/>
      <c r="AJ19" s="5"/>
    </row>
    <row r="20" spans="1:48" ht="19.05" customHeight="1" x14ac:dyDescent="0.2">
      <c r="A20" s="216" t="s">
        <v>27</v>
      </c>
      <c r="B20" s="217"/>
      <c r="C20" s="218"/>
      <c r="D20" s="219" t="s">
        <v>64</v>
      </c>
      <c r="E20" s="219"/>
      <c r="F20" s="219"/>
      <c r="G20" s="131"/>
      <c r="H20" s="221" t="s">
        <v>96</v>
      </c>
      <c r="I20" s="222"/>
      <c r="J20" s="222"/>
      <c r="K20" s="222"/>
      <c r="L20" s="222"/>
      <c r="M20" s="131"/>
      <c r="N20" s="132" t="s">
        <v>65</v>
      </c>
      <c r="O20" s="133"/>
      <c r="P20" s="133"/>
      <c r="Q20" s="133"/>
      <c r="R20" s="133"/>
      <c r="S20" s="133"/>
      <c r="T20" s="133"/>
      <c r="U20" s="133"/>
      <c r="V20" s="133"/>
      <c r="W20" s="134"/>
      <c r="X20" s="131"/>
      <c r="Y20" s="223" t="s">
        <v>116</v>
      </c>
      <c r="Z20" s="223"/>
      <c r="AA20" s="223"/>
      <c r="AB20" s="223"/>
      <c r="AC20" s="223"/>
      <c r="AD20" s="223"/>
      <c r="AE20" s="223"/>
      <c r="AF20" s="223"/>
      <c r="AG20" s="223"/>
      <c r="AH20" s="223"/>
      <c r="AI20" s="223"/>
      <c r="AJ20" s="224"/>
    </row>
    <row r="21" spans="1:48" ht="19.05" customHeight="1" x14ac:dyDescent="0.2">
      <c r="A21" s="225" t="s">
        <v>95</v>
      </c>
      <c r="B21" s="226"/>
      <c r="C21" s="226"/>
      <c r="D21" s="220"/>
      <c r="E21" s="220"/>
      <c r="F21" s="220"/>
      <c r="G21" s="227"/>
      <c r="H21" s="227"/>
      <c r="I21" s="227"/>
      <c r="J21" s="227"/>
      <c r="K21" s="227"/>
      <c r="L21" s="227"/>
      <c r="M21" s="13" t="s">
        <v>98</v>
      </c>
      <c r="N21" s="13"/>
      <c r="O21" s="13"/>
      <c r="P21" s="13"/>
      <c r="Q21" s="13"/>
      <c r="R21" s="13"/>
      <c r="S21" s="13"/>
      <c r="T21" s="228"/>
      <c r="U21" s="210"/>
      <c r="V21" s="198" t="s">
        <v>84</v>
      </c>
      <c r="W21" s="199"/>
      <c r="X21" s="14" t="s">
        <v>76</v>
      </c>
      <c r="Y21" s="13"/>
      <c r="Z21" s="13"/>
      <c r="AA21" s="13"/>
      <c r="AB21" s="200"/>
      <c r="AC21" s="200"/>
      <c r="AD21" s="200"/>
      <c r="AE21" s="200"/>
      <c r="AF21" s="200"/>
      <c r="AG21" s="200"/>
      <c r="AH21" s="200"/>
      <c r="AI21" s="200"/>
      <c r="AJ21" s="201"/>
    </row>
    <row r="22" spans="1:48" ht="19.05" customHeight="1" x14ac:dyDescent="0.2">
      <c r="A22" s="202"/>
      <c r="B22" s="203"/>
      <c r="C22" s="204"/>
      <c r="D22" s="205" t="s">
        <v>91</v>
      </c>
      <c r="E22" s="206"/>
      <c r="F22" s="206"/>
      <c r="G22" s="207"/>
      <c r="H22" s="207"/>
      <c r="I22" s="207"/>
      <c r="J22" s="207"/>
      <c r="K22" s="207"/>
      <c r="L22" s="207"/>
      <c r="M22" s="208" t="s">
        <v>26</v>
      </c>
      <c r="N22" s="208"/>
      <c r="O22" s="208"/>
      <c r="P22" s="209"/>
      <c r="Q22" s="210"/>
      <c r="R22" s="114" t="s">
        <v>41</v>
      </c>
      <c r="S22" s="211" t="s">
        <v>93</v>
      </c>
      <c r="T22" s="211"/>
      <c r="U22" s="211"/>
      <c r="V22" s="212"/>
      <c r="W22" s="212"/>
      <c r="X22" s="212"/>
      <c r="Y22" s="212"/>
      <c r="Z22" s="212"/>
      <c r="AA22" s="212"/>
      <c r="AB22" s="212"/>
      <c r="AC22" s="212"/>
      <c r="AD22" s="212"/>
      <c r="AE22" s="212"/>
      <c r="AF22" s="212"/>
      <c r="AG22" s="212"/>
      <c r="AH22" s="212"/>
      <c r="AI22" s="212"/>
      <c r="AJ22" s="213"/>
    </row>
    <row r="23" spans="1:48" ht="19.05" customHeight="1" thickBot="1" x14ac:dyDescent="0.25">
      <c r="A23" s="233"/>
      <c r="B23" s="234"/>
      <c r="C23" s="235"/>
      <c r="D23" s="236" t="s">
        <v>39</v>
      </c>
      <c r="E23" s="236"/>
      <c r="F23" s="236"/>
      <c r="G23" s="237"/>
      <c r="H23" s="238"/>
      <c r="I23" s="239" t="s">
        <v>40</v>
      </c>
      <c r="J23" s="240"/>
      <c r="K23" s="240"/>
      <c r="L23" s="240"/>
      <c r="M23" s="236" t="s">
        <v>77</v>
      </c>
      <c r="N23" s="236"/>
      <c r="O23" s="236"/>
      <c r="P23" s="241">
        <f>IF(G23&gt;=100,25,IF(G23&gt;=70,20,IF(G23&gt;=50,15,IF(G23&gt;=1,10,0))))</f>
        <v>0</v>
      </c>
      <c r="Q23" s="242"/>
      <c r="R23" s="118" t="s">
        <v>78</v>
      </c>
      <c r="S23" s="232"/>
      <c r="T23" s="196"/>
      <c r="U23" s="196"/>
      <c r="V23" s="196"/>
      <c r="W23" s="196"/>
      <c r="X23" s="196"/>
      <c r="Y23" s="196"/>
      <c r="Z23" s="196"/>
      <c r="AA23" s="196"/>
      <c r="AB23" s="196"/>
      <c r="AC23" s="196"/>
      <c r="AD23" s="196"/>
      <c r="AE23" s="196"/>
      <c r="AF23" s="196"/>
      <c r="AG23" s="196"/>
      <c r="AH23" s="196"/>
      <c r="AI23" s="196"/>
      <c r="AJ23" s="197"/>
    </row>
    <row r="24" spans="1:48" ht="19.05" customHeight="1" x14ac:dyDescent="0.2">
      <c r="A24" s="216" t="s">
        <v>42</v>
      </c>
      <c r="B24" s="217"/>
      <c r="C24" s="218"/>
      <c r="D24" s="219" t="s">
        <v>64</v>
      </c>
      <c r="E24" s="219"/>
      <c r="F24" s="219"/>
      <c r="G24" s="131"/>
      <c r="H24" s="223" t="s">
        <v>96</v>
      </c>
      <c r="I24" s="223"/>
      <c r="J24" s="223"/>
      <c r="K24" s="223"/>
      <c r="L24" s="221"/>
      <c r="M24" s="131"/>
      <c r="N24" s="132" t="s">
        <v>65</v>
      </c>
      <c r="O24" s="133"/>
      <c r="P24" s="133"/>
      <c r="Q24" s="133"/>
      <c r="R24" s="133"/>
      <c r="S24" s="133"/>
      <c r="T24" s="133"/>
      <c r="U24" s="133"/>
      <c r="V24" s="133"/>
      <c r="W24" s="134"/>
      <c r="X24" s="131"/>
      <c r="Y24" s="223" t="s">
        <v>116</v>
      </c>
      <c r="Z24" s="223"/>
      <c r="AA24" s="223"/>
      <c r="AB24" s="223"/>
      <c r="AC24" s="223"/>
      <c r="AD24" s="223"/>
      <c r="AE24" s="223"/>
      <c r="AF24" s="223"/>
      <c r="AG24" s="223"/>
      <c r="AH24" s="223"/>
      <c r="AI24" s="223"/>
      <c r="AJ24" s="224"/>
    </row>
    <row r="25" spans="1:48" ht="19.05" customHeight="1" x14ac:dyDescent="0.2">
      <c r="A25" s="225" t="s">
        <v>95</v>
      </c>
      <c r="B25" s="226"/>
      <c r="C25" s="226"/>
      <c r="D25" s="220"/>
      <c r="E25" s="220"/>
      <c r="F25" s="220"/>
      <c r="G25" s="227"/>
      <c r="H25" s="227"/>
      <c r="I25" s="227"/>
      <c r="J25" s="227"/>
      <c r="K25" s="227"/>
      <c r="L25" s="227"/>
      <c r="M25" s="13" t="s">
        <v>98</v>
      </c>
      <c r="N25" s="13"/>
      <c r="O25" s="13"/>
      <c r="P25" s="13"/>
      <c r="Q25" s="13"/>
      <c r="R25" s="13"/>
      <c r="S25" s="13"/>
      <c r="T25" s="228"/>
      <c r="U25" s="210"/>
      <c r="V25" s="198" t="s">
        <v>84</v>
      </c>
      <c r="W25" s="199"/>
      <c r="X25" s="14" t="s">
        <v>76</v>
      </c>
      <c r="Y25" s="13"/>
      <c r="Z25" s="13"/>
      <c r="AA25" s="13"/>
      <c r="AB25" s="200"/>
      <c r="AC25" s="200"/>
      <c r="AD25" s="200"/>
      <c r="AE25" s="200"/>
      <c r="AF25" s="200"/>
      <c r="AG25" s="200"/>
      <c r="AH25" s="200"/>
      <c r="AI25" s="200"/>
      <c r="AJ25" s="201"/>
    </row>
    <row r="26" spans="1:48" ht="19.05" customHeight="1" x14ac:dyDescent="0.2">
      <c r="A26" s="202"/>
      <c r="B26" s="203"/>
      <c r="C26" s="204"/>
      <c r="D26" s="206" t="s">
        <v>91</v>
      </c>
      <c r="E26" s="206"/>
      <c r="F26" s="206"/>
      <c r="G26" s="207"/>
      <c r="H26" s="207"/>
      <c r="I26" s="207"/>
      <c r="J26" s="207"/>
      <c r="K26" s="207"/>
      <c r="L26" s="207"/>
      <c r="M26" s="206" t="s">
        <v>26</v>
      </c>
      <c r="N26" s="206"/>
      <c r="O26" s="206"/>
      <c r="P26" s="230"/>
      <c r="Q26" s="231"/>
      <c r="R26" s="15" t="s">
        <v>41</v>
      </c>
      <c r="S26" s="212" t="s">
        <v>93</v>
      </c>
      <c r="T26" s="212"/>
      <c r="U26" s="212"/>
      <c r="V26" s="212"/>
      <c r="W26" s="212"/>
      <c r="X26" s="212"/>
      <c r="Y26" s="212"/>
      <c r="Z26" s="212"/>
      <c r="AA26" s="212"/>
      <c r="AB26" s="212"/>
      <c r="AC26" s="212"/>
      <c r="AD26" s="212"/>
      <c r="AE26" s="212"/>
      <c r="AF26" s="212"/>
      <c r="AG26" s="212"/>
      <c r="AH26" s="212"/>
      <c r="AI26" s="212"/>
      <c r="AJ26" s="213"/>
    </row>
    <row r="27" spans="1:48" ht="19.05" customHeight="1" thickBot="1" x14ac:dyDescent="0.25">
      <c r="A27" s="233"/>
      <c r="B27" s="234"/>
      <c r="C27" s="235"/>
      <c r="D27" s="236" t="s">
        <v>39</v>
      </c>
      <c r="E27" s="236"/>
      <c r="F27" s="236"/>
      <c r="G27" s="237"/>
      <c r="H27" s="238"/>
      <c r="I27" s="239" t="s">
        <v>40</v>
      </c>
      <c r="J27" s="240"/>
      <c r="K27" s="240"/>
      <c r="L27" s="240"/>
      <c r="M27" s="236" t="s">
        <v>77</v>
      </c>
      <c r="N27" s="236"/>
      <c r="O27" s="236"/>
      <c r="P27" s="241">
        <f>IF(G27&gt;=100,25,IF(G27&gt;=70,20,IF(G27&gt;=50,15,IF(G27&gt;=1,10,0))))</f>
        <v>0</v>
      </c>
      <c r="Q27" s="242"/>
      <c r="R27" s="118" t="s">
        <v>78</v>
      </c>
      <c r="S27" s="232"/>
      <c r="T27" s="196"/>
      <c r="U27" s="196"/>
      <c r="V27" s="196"/>
      <c r="W27" s="196"/>
      <c r="X27" s="196"/>
      <c r="Y27" s="196"/>
      <c r="Z27" s="196"/>
      <c r="AA27" s="196"/>
      <c r="AB27" s="196"/>
      <c r="AC27" s="196"/>
      <c r="AD27" s="196"/>
      <c r="AE27" s="196"/>
      <c r="AF27" s="196"/>
      <c r="AG27" s="196"/>
      <c r="AH27" s="196"/>
      <c r="AI27" s="196"/>
      <c r="AJ27" s="197"/>
    </row>
    <row r="28" spans="1:48" ht="19.05" customHeight="1" x14ac:dyDescent="0.2">
      <c r="A28" s="216" t="s">
        <v>43</v>
      </c>
      <c r="B28" s="217"/>
      <c r="C28" s="218"/>
      <c r="D28" s="219" t="s">
        <v>64</v>
      </c>
      <c r="E28" s="219"/>
      <c r="F28" s="219"/>
      <c r="G28" s="131"/>
      <c r="H28" s="221" t="s">
        <v>96</v>
      </c>
      <c r="I28" s="222"/>
      <c r="J28" s="222"/>
      <c r="K28" s="222"/>
      <c r="L28" s="222"/>
      <c r="M28" s="131"/>
      <c r="N28" s="132" t="s">
        <v>65</v>
      </c>
      <c r="O28" s="133"/>
      <c r="P28" s="133"/>
      <c r="Q28" s="133"/>
      <c r="R28" s="133"/>
      <c r="S28" s="133"/>
      <c r="T28" s="133"/>
      <c r="U28" s="133"/>
      <c r="V28" s="133"/>
      <c r="W28" s="134"/>
      <c r="X28" s="131"/>
      <c r="Y28" s="223" t="s">
        <v>116</v>
      </c>
      <c r="Z28" s="223"/>
      <c r="AA28" s="223"/>
      <c r="AB28" s="223"/>
      <c r="AC28" s="223"/>
      <c r="AD28" s="223"/>
      <c r="AE28" s="223"/>
      <c r="AF28" s="223"/>
      <c r="AG28" s="223"/>
      <c r="AH28" s="223"/>
      <c r="AI28" s="223"/>
      <c r="AJ28" s="224"/>
    </row>
    <row r="29" spans="1:48" ht="19.05" customHeight="1" x14ac:dyDescent="0.2">
      <c r="A29" s="225" t="s">
        <v>95</v>
      </c>
      <c r="B29" s="226"/>
      <c r="C29" s="226"/>
      <c r="D29" s="220"/>
      <c r="E29" s="220"/>
      <c r="F29" s="220"/>
      <c r="G29" s="227"/>
      <c r="H29" s="227"/>
      <c r="I29" s="227"/>
      <c r="J29" s="227"/>
      <c r="K29" s="227"/>
      <c r="L29" s="227"/>
      <c r="M29" s="13" t="s">
        <v>98</v>
      </c>
      <c r="N29" s="13"/>
      <c r="O29" s="13"/>
      <c r="P29" s="13"/>
      <c r="Q29" s="13"/>
      <c r="R29" s="13"/>
      <c r="S29" s="13"/>
      <c r="T29" s="228"/>
      <c r="U29" s="210"/>
      <c r="V29" s="198" t="s">
        <v>84</v>
      </c>
      <c r="W29" s="199"/>
      <c r="X29" s="14" t="s">
        <v>76</v>
      </c>
      <c r="Y29" s="13"/>
      <c r="Z29" s="13"/>
      <c r="AA29" s="13"/>
      <c r="AB29" s="200"/>
      <c r="AC29" s="200"/>
      <c r="AD29" s="200"/>
      <c r="AE29" s="200"/>
      <c r="AF29" s="200"/>
      <c r="AG29" s="200"/>
      <c r="AH29" s="200"/>
      <c r="AI29" s="200"/>
      <c r="AJ29" s="201"/>
    </row>
    <row r="30" spans="1:48" ht="19.05" customHeight="1" x14ac:dyDescent="0.2">
      <c r="A30" s="202"/>
      <c r="B30" s="203"/>
      <c r="C30" s="204"/>
      <c r="D30" s="206" t="s">
        <v>91</v>
      </c>
      <c r="E30" s="206"/>
      <c r="F30" s="206"/>
      <c r="G30" s="207"/>
      <c r="H30" s="207"/>
      <c r="I30" s="207"/>
      <c r="J30" s="207"/>
      <c r="K30" s="207"/>
      <c r="L30" s="207"/>
      <c r="M30" s="206" t="s">
        <v>26</v>
      </c>
      <c r="N30" s="206"/>
      <c r="O30" s="206"/>
      <c r="P30" s="230"/>
      <c r="Q30" s="231"/>
      <c r="R30" s="15" t="s">
        <v>41</v>
      </c>
      <c r="S30" s="212" t="s">
        <v>93</v>
      </c>
      <c r="T30" s="212"/>
      <c r="U30" s="212"/>
      <c r="V30" s="212"/>
      <c r="W30" s="212"/>
      <c r="X30" s="212"/>
      <c r="Y30" s="212"/>
      <c r="Z30" s="212"/>
      <c r="AA30" s="212"/>
      <c r="AB30" s="212"/>
      <c r="AC30" s="212"/>
      <c r="AD30" s="212"/>
      <c r="AE30" s="212"/>
      <c r="AF30" s="212"/>
      <c r="AG30" s="212"/>
      <c r="AH30" s="212"/>
      <c r="AI30" s="212"/>
      <c r="AJ30" s="213"/>
    </row>
    <row r="31" spans="1:48" ht="19.05" customHeight="1" thickBot="1" x14ac:dyDescent="0.25">
      <c r="A31" s="233"/>
      <c r="B31" s="234"/>
      <c r="C31" s="235"/>
      <c r="D31" s="236" t="s">
        <v>39</v>
      </c>
      <c r="E31" s="236"/>
      <c r="F31" s="236"/>
      <c r="G31" s="237"/>
      <c r="H31" s="238"/>
      <c r="I31" s="239" t="s">
        <v>40</v>
      </c>
      <c r="J31" s="240"/>
      <c r="K31" s="240"/>
      <c r="L31" s="240"/>
      <c r="M31" s="236" t="s">
        <v>77</v>
      </c>
      <c r="N31" s="236"/>
      <c r="O31" s="236"/>
      <c r="P31" s="241">
        <f>IF(G31&gt;=100,25,IF(G31&gt;=70,20,IF(G31&gt;=50,15,IF(G31&gt;=1,10,0))))</f>
        <v>0</v>
      </c>
      <c r="Q31" s="242"/>
      <c r="R31" s="118" t="s">
        <v>78</v>
      </c>
      <c r="S31" s="232"/>
      <c r="T31" s="196"/>
      <c r="U31" s="196"/>
      <c r="V31" s="196"/>
      <c r="W31" s="196"/>
      <c r="X31" s="196"/>
      <c r="Y31" s="196"/>
      <c r="Z31" s="196"/>
      <c r="AA31" s="196"/>
      <c r="AB31" s="196"/>
      <c r="AC31" s="196"/>
      <c r="AD31" s="196"/>
      <c r="AE31" s="196"/>
      <c r="AF31" s="196"/>
      <c r="AG31" s="196"/>
      <c r="AH31" s="196"/>
      <c r="AI31" s="196"/>
      <c r="AJ31" s="197"/>
    </row>
    <row r="32" spans="1:48" ht="19.05" customHeight="1" x14ac:dyDescent="0.2">
      <c r="A32" s="5"/>
      <c r="B32" s="5"/>
      <c r="C32" s="5"/>
      <c r="D32" s="5"/>
      <c r="E32" s="5"/>
      <c r="F32" s="5"/>
      <c r="G32" s="112"/>
      <c r="H32" s="5"/>
      <c r="I32" s="5"/>
      <c r="J32" s="5"/>
      <c r="K32" s="5"/>
      <c r="L32" s="5"/>
      <c r="M32" s="5"/>
      <c r="N32" s="5"/>
      <c r="O32" s="5"/>
      <c r="P32" s="5"/>
      <c r="Q32" s="5"/>
      <c r="R32" s="5"/>
      <c r="S32" s="5"/>
      <c r="T32" s="5"/>
      <c r="U32" s="5"/>
      <c r="V32" s="5"/>
      <c r="W32" s="5"/>
      <c r="X32" s="5"/>
      <c r="Y32" s="5"/>
      <c r="Z32" s="5"/>
      <c r="AH32" s="5"/>
      <c r="AI32" s="5"/>
      <c r="AJ32" s="5"/>
    </row>
    <row r="33" spans="1:56" ht="19.05" customHeight="1" thickBot="1" x14ac:dyDescent="0.25">
      <c r="A33" s="5" t="s">
        <v>163</v>
      </c>
      <c r="B33" s="5"/>
      <c r="C33" s="5"/>
      <c r="D33" s="5"/>
      <c r="E33" s="5"/>
      <c r="F33" s="5"/>
      <c r="G33" s="112"/>
      <c r="H33" s="5"/>
      <c r="I33" s="5"/>
      <c r="J33" s="5"/>
      <c r="K33" s="5"/>
      <c r="L33" s="5"/>
      <c r="M33" s="5"/>
      <c r="N33" s="5"/>
      <c r="O33" s="5"/>
      <c r="P33" s="214"/>
      <c r="Q33" s="214"/>
      <c r="R33" s="112" t="s">
        <v>20</v>
      </c>
      <c r="S33" s="5"/>
      <c r="T33" s="5"/>
      <c r="U33" s="5"/>
      <c r="V33" s="5"/>
      <c r="W33" s="5"/>
      <c r="X33" s="5"/>
      <c r="Y33" s="5"/>
      <c r="Z33" s="5"/>
      <c r="AB33" s="215"/>
      <c r="AC33" s="215"/>
      <c r="AD33" s="112"/>
      <c r="AH33" s="5"/>
      <c r="AI33" s="5"/>
      <c r="AJ33" s="5"/>
    </row>
    <row r="34" spans="1:56" ht="19.05" customHeight="1" x14ac:dyDescent="0.2">
      <c r="A34" s="216" t="s">
        <v>27</v>
      </c>
      <c r="B34" s="217"/>
      <c r="C34" s="218"/>
      <c r="D34" s="219" t="s">
        <v>64</v>
      </c>
      <c r="E34" s="219"/>
      <c r="F34" s="219"/>
      <c r="G34" s="131"/>
      <c r="H34" s="221" t="s">
        <v>97</v>
      </c>
      <c r="I34" s="222"/>
      <c r="J34" s="222"/>
      <c r="K34" s="222"/>
      <c r="L34" s="222"/>
      <c r="M34" s="131"/>
      <c r="N34" s="223" t="s">
        <v>65</v>
      </c>
      <c r="O34" s="243"/>
      <c r="P34" s="243"/>
      <c r="Q34" s="243"/>
      <c r="R34" s="243"/>
      <c r="S34" s="243"/>
      <c r="T34" s="243"/>
      <c r="U34" s="243"/>
      <c r="V34" s="243"/>
      <c r="W34" s="244"/>
      <c r="X34" s="131"/>
      <c r="Y34" s="223" t="s">
        <v>116</v>
      </c>
      <c r="Z34" s="223"/>
      <c r="AA34" s="223"/>
      <c r="AB34" s="223"/>
      <c r="AC34" s="223"/>
      <c r="AD34" s="223"/>
      <c r="AE34" s="223"/>
      <c r="AF34" s="223"/>
      <c r="AG34" s="223"/>
      <c r="AH34" s="223"/>
      <c r="AI34" s="223"/>
      <c r="AJ34" s="224"/>
    </row>
    <row r="35" spans="1:56" ht="19.05" customHeight="1" x14ac:dyDescent="0.2">
      <c r="A35" s="225" t="s">
        <v>114</v>
      </c>
      <c r="B35" s="226"/>
      <c r="C35" s="226"/>
      <c r="D35" s="220"/>
      <c r="E35" s="220"/>
      <c r="F35" s="220"/>
      <c r="G35" s="227"/>
      <c r="H35" s="227"/>
      <c r="I35" s="227"/>
      <c r="J35" s="227"/>
      <c r="K35" s="227"/>
      <c r="L35" s="227"/>
      <c r="M35" s="13" t="s">
        <v>98</v>
      </c>
      <c r="N35" s="13"/>
      <c r="O35" s="13"/>
      <c r="P35" s="13"/>
      <c r="Q35" s="13"/>
      <c r="R35" s="13"/>
      <c r="S35" s="13"/>
      <c r="T35" s="245"/>
      <c r="U35" s="246"/>
      <c r="V35" s="226" t="s">
        <v>84</v>
      </c>
      <c r="W35" s="247"/>
      <c r="X35" s="14" t="s">
        <v>76</v>
      </c>
      <c r="Y35" s="13"/>
      <c r="Z35" s="13"/>
      <c r="AA35" s="13"/>
      <c r="AB35" s="200"/>
      <c r="AC35" s="200"/>
      <c r="AD35" s="200"/>
      <c r="AE35" s="200"/>
      <c r="AF35" s="200"/>
      <c r="AG35" s="200"/>
      <c r="AH35" s="200"/>
      <c r="AI35" s="200"/>
      <c r="AJ35" s="201"/>
    </row>
    <row r="36" spans="1:56" ht="19.05" customHeight="1" x14ac:dyDescent="0.2">
      <c r="A36" s="202" t="str">
        <f>IF(A22="更新","当該事業",IF(A22="継続利用","継続利用",""))</f>
        <v/>
      </c>
      <c r="B36" s="203"/>
      <c r="C36" s="204"/>
      <c r="D36" s="206" t="s">
        <v>91</v>
      </c>
      <c r="E36" s="206"/>
      <c r="F36" s="206"/>
      <c r="G36" s="207"/>
      <c r="H36" s="207"/>
      <c r="I36" s="207"/>
      <c r="J36" s="207"/>
      <c r="K36" s="207"/>
      <c r="L36" s="207"/>
      <c r="M36" s="206" t="s">
        <v>26</v>
      </c>
      <c r="N36" s="206"/>
      <c r="O36" s="206"/>
      <c r="P36" s="230"/>
      <c r="Q36" s="231"/>
      <c r="R36" s="15" t="s">
        <v>41</v>
      </c>
      <c r="S36" s="212" t="s">
        <v>94</v>
      </c>
      <c r="T36" s="212"/>
      <c r="U36" s="212"/>
      <c r="V36" s="212"/>
      <c r="W36" s="212"/>
      <c r="X36" s="212"/>
      <c r="Y36" s="212"/>
      <c r="Z36" s="212"/>
      <c r="AA36" s="212"/>
      <c r="AB36" s="212"/>
      <c r="AC36" s="212"/>
      <c r="AD36" s="212"/>
      <c r="AE36" s="212"/>
      <c r="AF36" s="212"/>
      <c r="AG36" s="212"/>
      <c r="AH36" s="212"/>
      <c r="AI36" s="212"/>
      <c r="AJ36" s="213"/>
      <c r="AK36" s="16"/>
    </row>
    <row r="37" spans="1:56" ht="19.05" customHeight="1" thickBot="1" x14ac:dyDescent="0.25">
      <c r="A37" s="233"/>
      <c r="B37" s="234"/>
      <c r="C37" s="235"/>
      <c r="D37" s="236" t="s">
        <v>39</v>
      </c>
      <c r="E37" s="236"/>
      <c r="F37" s="236"/>
      <c r="G37" s="237"/>
      <c r="H37" s="238"/>
      <c r="I37" s="239" t="s">
        <v>40</v>
      </c>
      <c r="J37" s="240"/>
      <c r="K37" s="240"/>
      <c r="L37" s="240"/>
      <c r="M37" s="236" t="s">
        <v>77</v>
      </c>
      <c r="N37" s="236"/>
      <c r="O37" s="236"/>
      <c r="P37" s="241">
        <f>IF(G37&gt;=100,25,IF(G37&gt;=70,20,IF(G37&gt;=50,15,IF(G37&gt;=1,10,0))))</f>
        <v>0</v>
      </c>
      <c r="Q37" s="242"/>
      <c r="R37" s="118" t="s">
        <v>78</v>
      </c>
      <c r="S37" s="232"/>
      <c r="T37" s="196"/>
      <c r="U37" s="196"/>
      <c r="V37" s="196"/>
      <c r="W37" s="196"/>
      <c r="X37" s="196"/>
      <c r="Y37" s="196"/>
      <c r="Z37" s="196"/>
      <c r="AA37" s="196"/>
      <c r="AB37" s="196"/>
      <c r="AC37" s="196"/>
      <c r="AD37" s="196"/>
      <c r="AE37" s="196"/>
      <c r="AF37" s="196"/>
      <c r="AG37" s="196"/>
      <c r="AH37" s="196"/>
      <c r="AI37" s="196"/>
      <c r="AJ37" s="197"/>
    </row>
    <row r="38" spans="1:56" ht="19.05" customHeight="1" x14ac:dyDescent="0.2">
      <c r="A38" s="216" t="s">
        <v>42</v>
      </c>
      <c r="B38" s="217"/>
      <c r="C38" s="218"/>
      <c r="D38" s="219" t="s">
        <v>64</v>
      </c>
      <c r="E38" s="219"/>
      <c r="F38" s="219"/>
      <c r="G38" s="131"/>
      <c r="H38" s="221" t="s">
        <v>97</v>
      </c>
      <c r="I38" s="222"/>
      <c r="J38" s="222"/>
      <c r="K38" s="222"/>
      <c r="L38" s="222"/>
      <c r="M38" s="131"/>
      <c r="N38" s="223" t="s">
        <v>65</v>
      </c>
      <c r="O38" s="243"/>
      <c r="P38" s="243"/>
      <c r="Q38" s="243"/>
      <c r="R38" s="243"/>
      <c r="S38" s="243"/>
      <c r="T38" s="243"/>
      <c r="U38" s="243"/>
      <c r="V38" s="243"/>
      <c r="W38" s="244"/>
      <c r="X38" s="131"/>
      <c r="Y38" s="223" t="s">
        <v>116</v>
      </c>
      <c r="Z38" s="223"/>
      <c r="AA38" s="223"/>
      <c r="AB38" s="223"/>
      <c r="AC38" s="223"/>
      <c r="AD38" s="223"/>
      <c r="AE38" s="223"/>
      <c r="AF38" s="223"/>
      <c r="AG38" s="223"/>
      <c r="AH38" s="223"/>
      <c r="AI38" s="223"/>
      <c r="AJ38" s="224"/>
    </row>
    <row r="39" spans="1:56" ht="19.05" customHeight="1" x14ac:dyDescent="0.2">
      <c r="A39" s="225" t="s">
        <v>114</v>
      </c>
      <c r="B39" s="226"/>
      <c r="C39" s="226"/>
      <c r="D39" s="220"/>
      <c r="E39" s="220"/>
      <c r="F39" s="220"/>
      <c r="G39" s="227"/>
      <c r="H39" s="227"/>
      <c r="I39" s="227"/>
      <c r="J39" s="227"/>
      <c r="K39" s="227"/>
      <c r="L39" s="227"/>
      <c r="M39" s="13" t="s">
        <v>98</v>
      </c>
      <c r="N39" s="13"/>
      <c r="O39" s="13"/>
      <c r="P39" s="13"/>
      <c r="Q39" s="13"/>
      <c r="R39" s="13"/>
      <c r="S39" s="13"/>
      <c r="T39" s="228"/>
      <c r="U39" s="210"/>
      <c r="V39" s="198" t="s">
        <v>84</v>
      </c>
      <c r="W39" s="199"/>
      <c r="X39" s="14" t="s">
        <v>76</v>
      </c>
      <c r="Y39" s="13"/>
      <c r="Z39" s="13"/>
      <c r="AA39" s="13"/>
      <c r="AB39" s="200"/>
      <c r="AC39" s="200"/>
      <c r="AD39" s="200"/>
      <c r="AE39" s="200"/>
      <c r="AF39" s="200"/>
      <c r="AG39" s="200"/>
      <c r="AH39" s="200"/>
      <c r="AI39" s="200"/>
      <c r="AJ39" s="201"/>
    </row>
    <row r="40" spans="1:56" ht="19.05" customHeight="1" x14ac:dyDescent="0.2">
      <c r="A40" s="202" t="str">
        <f>IF(A26="更新","当該事業",IF(A26="継続利用","継続利用",""))</f>
        <v/>
      </c>
      <c r="B40" s="203"/>
      <c r="C40" s="204"/>
      <c r="D40" s="206" t="s">
        <v>91</v>
      </c>
      <c r="E40" s="206"/>
      <c r="F40" s="206"/>
      <c r="G40" s="207"/>
      <c r="H40" s="207"/>
      <c r="I40" s="207"/>
      <c r="J40" s="207"/>
      <c r="K40" s="207"/>
      <c r="L40" s="207"/>
      <c r="M40" s="206" t="s">
        <v>26</v>
      </c>
      <c r="N40" s="206"/>
      <c r="O40" s="206"/>
      <c r="P40" s="230"/>
      <c r="Q40" s="231"/>
      <c r="R40" s="15" t="s">
        <v>41</v>
      </c>
      <c r="S40" s="212" t="s">
        <v>94</v>
      </c>
      <c r="T40" s="212"/>
      <c r="U40" s="212"/>
      <c r="V40" s="212"/>
      <c r="W40" s="212"/>
      <c r="X40" s="212"/>
      <c r="Y40" s="212"/>
      <c r="Z40" s="212"/>
      <c r="AA40" s="212"/>
      <c r="AB40" s="212"/>
      <c r="AC40" s="212"/>
      <c r="AD40" s="212"/>
      <c r="AE40" s="212"/>
      <c r="AF40" s="212"/>
      <c r="AG40" s="212"/>
      <c r="AH40" s="212"/>
      <c r="AI40" s="212"/>
      <c r="AJ40" s="213"/>
    </row>
    <row r="41" spans="1:56" ht="19.05" customHeight="1" thickBot="1" x14ac:dyDescent="0.25">
      <c r="A41" s="233"/>
      <c r="B41" s="234"/>
      <c r="C41" s="235"/>
      <c r="D41" s="236" t="s">
        <v>39</v>
      </c>
      <c r="E41" s="236"/>
      <c r="F41" s="236"/>
      <c r="G41" s="237"/>
      <c r="H41" s="238"/>
      <c r="I41" s="239" t="s">
        <v>40</v>
      </c>
      <c r="J41" s="240"/>
      <c r="K41" s="240"/>
      <c r="L41" s="240"/>
      <c r="M41" s="236" t="s">
        <v>77</v>
      </c>
      <c r="N41" s="236"/>
      <c r="O41" s="236"/>
      <c r="P41" s="241">
        <f>IF(G41&gt;=100,25,IF(G41&gt;=70,20,IF(G41&gt;=50,15,IF(G41&gt;=1,10,0))))</f>
        <v>0</v>
      </c>
      <c r="Q41" s="242"/>
      <c r="R41" s="118" t="s">
        <v>78</v>
      </c>
      <c r="S41" s="232"/>
      <c r="T41" s="196"/>
      <c r="U41" s="196"/>
      <c r="V41" s="196"/>
      <c r="W41" s="196"/>
      <c r="X41" s="196"/>
      <c r="Y41" s="196"/>
      <c r="Z41" s="196"/>
      <c r="AA41" s="196"/>
      <c r="AB41" s="196"/>
      <c r="AC41" s="196"/>
      <c r="AD41" s="196"/>
      <c r="AE41" s="196"/>
      <c r="AF41" s="196"/>
      <c r="AG41" s="196"/>
      <c r="AH41" s="196"/>
      <c r="AI41" s="196"/>
      <c r="AJ41" s="197"/>
    </row>
    <row r="42" spans="1:56" ht="19.05" customHeight="1" x14ac:dyDescent="0.2">
      <c r="A42" s="216" t="s">
        <v>43</v>
      </c>
      <c r="B42" s="217"/>
      <c r="C42" s="218"/>
      <c r="D42" s="219" t="s">
        <v>64</v>
      </c>
      <c r="E42" s="219"/>
      <c r="F42" s="219"/>
      <c r="G42" s="131"/>
      <c r="H42" s="221" t="s">
        <v>97</v>
      </c>
      <c r="I42" s="222"/>
      <c r="J42" s="222"/>
      <c r="K42" s="222"/>
      <c r="L42" s="222"/>
      <c r="M42" s="131"/>
      <c r="N42" s="223" t="s">
        <v>65</v>
      </c>
      <c r="O42" s="243"/>
      <c r="P42" s="243"/>
      <c r="Q42" s="243"/>
      <c r="R42" s="243"/>
      <c r="S42" s="243"/>
      <c r="T42" s="243"/>
      <c r="U42" s="243"/>
      <c r="V42" s="243"/>
      <c r="W42" s="244"/>
      <c r="X42" s="131"/>
      <c r="Y42" s="223" t="s">
        <v>116</v>
      </c>
      <c r="Z42" s="223"/>
      <c r="AA42" s="223"/>
      <c r="AB42" s="223"/>
      <c r="AC42" s="223"/>
      <c r="AD42" s="223"/>
      <c r="AE42" s="223"/>
      <c r="AF42" s="223"/>
      <c r="AG42" s="223"/>
      <c r="AH42" s="223"/>
      <c r="AI42" s="223"/>
      <c r="AJ42" s="224"/>
    </row>
    <row r="43" spans="1:56" ht="19.05" customHeight="1" x14ac:dyDescent="0.2">
      <c r="A43" s="225" t="s">
        <v>114</v>
      </c>
      <c r="B43" s="226"/>
      <c r="C43" s="226"/>
      <c r="D43" s="220"/>
      <c r="E43" s="220"/>
      <c r="F43" s="220"/>
      <c r="G43" s="227"/>
      <c r="H43" s="227"/>
      <c r="I43" s="227"/>
      <c r="J43" s="227"/>
      <c r="K43" s="227"/>
      <c r="L43" s="227"/>
      <c r="M43" s="13" t="s">
        <v>98</v>
      </c>
      <c r="N43" s="13"/>
      <c r="O43" s="13"/>
      <c r="P43" s="13"/>
      <c r="Q43" s="13"/>
      <c r="R43" s="13"/>
      <c r="S43" s="13"/>
      <c r="T43" s="228"/>
      <c r="U43" s="210"/>
      <c r="V43" s="198" t="s">
        <v>84</v>
      </c>
      <c r="W43" s="199"/>
      <c r="X43" s="14" t="s">
        <v>76</v>
      </c>
      <c r="Y43" s="13"/>
      <c r="Z43" s="13"/>
      <c r="AA43" s="13"/>
      <c r="AB43" s="200"/>
      <c r="AC43" s="200"/>
      <c r="AD43" s="200"/>
      <c r="AE43" s="200"/>
      <c r="AF43" s="200"/>
      <c r="AG43" s="200"/>
      <c r="AH43" s="200"/>
      <c r="AI43" s="200"/>
      <c r="AJ43" s="201"/>
    </row>
    <row r="44" spans="1:56" ht="19.05" customHeight="1" x14ac:dyDescent="0.2">
      <c r="A44" s="202" t="str">
        <f>IF(A30="更新","当該事業",IF(A30="継続利用","継続利用",""))</f>
        <v/>
      </c>
      <c r="B44" s="203"/>
      <c r="C44" s="204"/>
      <c r="D44" s="206" t="s">
        <v>91</v>
      </c>
      <c r="E44" s="206"/>
      <c r="F44" s="206"/>
      <c r="G44" s="207"/>
      <c r="H44" s="207"/>
      <c r="I44" s="207"/>
      <c r="J44" s="207"/>
      <c r="K44" s="207"/>
      <c r="L44" s="207"/>
      <c r="M44" s="206" t="s">
        <v>26</v>
      </c>
      <c r="N44" s="206"/>
      <c r="O44" s="206"/>
      <c r="P44" s="230"/>
      <c r="Q44" s="231"/>
      <c r="R44" s="15" t="s">
        <v>41</v>
      </c>
      <c r="S44" s="212" t="s">
        <v>94</v>
      </c>
      <c r="T44" s="212"/>
      <c r="U44" s="212"/>
      <c r="V44" s="212"/>
      <c r="W44" s="212"/>
      <c r="X44" s="212"/>
      <c r="Y44" s="212"/>
      <c r="Z44" s="212"/>
      <c r="AA44" s="212"/>
      <c r="AB44" s="212"/>
      <c r="AC44" s="212"/>
      <c r="AD44" s="212"/>
      <c r="AE44" s="212"/>
      <c r="AF44" s="212"/>
      <c r="AG44" s="212"/>
      <c r="AH44" s="212"/>
      <c r="AI44" s="212"/>
      <c r="AJ44" s="213"/>
    </row>
    <row r="45" spans="1:56" ht="19.05" customHeight="1" thickBot="1" x14ac:dyDescent="0.25">
      <c r="A45" s="233"/>
      <c r="B45" s="234"/>
      <c r="C45" s="235"/>
      <c r="D45" s="236" t="s">
        <v>39</v>
      </c>
      <c r="E45" s="236"/>
      <c r="F45" s="236"/>
      <c r="G45" s="237"/>
      <c r="H45" s="238"/>
      <c r="I45" s="239" t="s">
        <v>40</v>
      </c>
      <c r="J45" s="240"/>
      <c r="K45" s="240"/>
      <c r="L45" s="240"/>
      <c r="M45" s="236" t="s">
        <v>77</v>
      </c>
      <c r="N45" s="236"/>
      <c r="O45" s="236"/>
      <c r="P45" s="241">
        <f>IF(G45&gt;=100,25,IF(G45&gt;=70,20,IF(G45&gt;=50,15,IF(G45&gt;=1,10,0))))</f>
        <v>0</v>
      </c>
      <c r="Q45" s="242"/>
      <c r="R45" s="118" t="s">
        <v>78</v>
      </c>
      <c r="S45" s="232"/>
      <c r="T45" s="196"/>
      <c r="U45" s="196"/>
      <c r="V45" s="196"/>
      <c r="W45" s="196"/>
      <c r="X45" s="196"/>
      <c r="Y45" s="196"/>
      <c r="Z45" s="196"/>
      <c r="AA45" s="196"/>
      <c r="AB45" s="196"/>
      <c r="AC45" s="196"/>
      <c r="AD45" s="196"/>
      <c r="AE45" s="196"/>
      <c r="AF45" s="196"/>
      <c r="AG45" s="196"/>
      <c r="AH45" s="196"/>
      <c r="AI45" s="196"/>
      <c r="AJ45" s="197"/>
      <c r="AL45" s="16"/>
      <c r="AM45" s="16"/>
      <c r="AN45" s="16"/>
      <c r="AO45" s="16"/>
      <c r="AP45" s="16"/>
      <c r="AQ45" s="16"/>
      <c r="AR45" s="16"/>
      <c r="AS45" s="16"/>
      <c r="AT45" s="16"/>
      <c r="AU45" s="16"/>
      <c r="AV45" s="16"/>
      <c r="AW45" s="16"/>
      <c r="AX45" s="16"/>
      <c r="AY45" s="16"/>
      <c r="AZ45" s="16"/>
      <c r="BA45" s="16"/>
      <c r="BB45" s="16"/>
      <c r="BC45" s="16"/>
      <c r="BD45" s="16"/>
    </row>
    <row r="46" spans="1:56" ht="19.05" customHeight="1" x14ac:dyDescent="0.2">
      <c r="A46" s="5"/>
      <c r="B46" s="5"/>
      <c r="C46" s="5"/>
      <c r="D46" s="5"/>
      <c r="E46" s="5"/>
      <c r="F46" s="5"/>
      <c r="G46" s="112"/>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164</v>
      </c>
      <c r="B47" s="5"/>
      <c r="C47" s="5"/>
      <c r="D47" s="5"/>
      <c r="E47" s="5"/>
      <c r="F47" s="5"/>
      <c r="G47" s="112"/>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257" t="s">
        <v>66</v>
      </c>
      <c r="B48" s="258"/>
      <c r="C48" s="258"/>
      <c r="D48" s="258"/>
      <c r="E48" s="258"/>
      <c r="F48" s="258"/>
      <c r="G48" s="261" t="s">
        <v>123</v>
      </c>
      <c r="H48" s="261"/>
      <c r="I48" s="262"/>
      <c r="J48" s="265" t="s">
        <v>165</v>
      </c>
      <c r="K48" s="266"/>
      <c r="L48" s="266"/>
      <c r="M48" s="266"/>
      <c r="N48" s="266"/>
      <c r="O48" s="266"/>
      <c r="P48" s="266"/>
      <c r="Q48" s="266"/>
      <c r="R48" s="267"/>
      <c r="S48" s="268" t="s">
        <v>166</v>
      </c>
      <c r="T48" s="266"/>
      <c r="U48" s="266"/>
      <c r="V48" s="266"/>
      <c r="W48" s="266"/>
      <c r="X48" s="266"/>
      <c r="Y48" s="266"/>
      <c r="Z48" s="266"/>
      <c r="AA48" s="269"/>
      <c r="AB48" s="270" t="s">
        <v>167</v>
      </c>
      <c r="AC48" s="271"/>
      <c r="AD48" s="271"/>
      <c r="AE48" s="271"/>
      <c r="AF48" s="271"/>
      <c r="AG48" s="271"/>
      <c r="AH48" s="271"/>
      <c r="AI48" s="271"/>
      <c r="AJ48" s="272"/>
    </row>
    <row r="49" spans="1:66" ht="19.05" customHeight="1" x14ac:dyDescent="0.2">
      <c r="A49" s="259"/>
      <c r="B49" s="260"/>
      <c r="C49" s="260"/>
      <c r="D49" s="260"/>
      <c r="E49" s="260"/>
      <c r="F49" s="260"/>
      <c r="G49" s="263"/>
      <c r="H49" s="263"/>
      <c r="I49" s="264"/>
      <c r="J49" s="273" t="s">
        <v>117</v>
      </c>
      <c r="K49" s="274"/>
      <c r="L49" s="274"/>
      <c r="M49" s="276" t="s">
        <v>118</v>
      </c>
      <c r="N49" s="277"/>
      <c r="O49" s="277"/>
      <c r="P49" s="276" t="s">
        <v>124</v>
      </c>
      <c r="Q49" s="277"/>
      <c r="R49" s="278"/>
      <c r="S49" s="273" t="s">
        <v>117</v>
      </c>
      <c r="T49" s="274"/>
      <c r="U49" s="274"/>
      <c r="V49" s="276" t="s">
        <v>118</v>
      </c>
      <c r="W49" s="277"/>
      <c r="X49" s="277"/>
      <c r="Y49" s="276" t="s">
        <v>124</v>
      </c>
      <c r="Z49" s="277"/>
      <c r="AA49" s="282"/>
      <c r="AB49" s="273" t="s">
        <v>117</v>
      </c>
      <c r="AC49" s="274"/>
      <c r="AD49" s="274"/>
      <c r="AE49" s="276" t="s">
        <v>118</v>
      </c>
      <c r="AF49" s="277"/>
      <c r="AG49" s="277"/>
      <c r="AH49" s="276" t="s">
        <v>124</v>
      </c>
      <c r="AI49" s="277"/>
      <c r="AJ49" s="278"/>
    </row>
    <row r="50" spans="1:66" ht="19.05" customHeight="1" x14ac:dyDescent="0.2">
      <c r="A50" s="259"/>
      <c r="B50" s="260"/>
      <c r="C50" s="260"/>
      <c r="D50" s="260"/>
      <c r="E50" s="260"/>
      <c r="F50" s="260"/>
      <c r="G50" s="263"/>
      <c r="H50" s="263"/>
      <c r="I50" s="264"/>
      <c r="J50" s="275"/>
      <c r="K50" s="274"/>
      <c r="L50" s="274"/>
      <c r="M50" s="277"/>
      <c r="N50" s="277"/>
      <c r="O50" s="277"/>
      <c r="P50" s="277"/>
      <c r="Q50" s="277"/>
      <c r="R50" s="278"/>
      <c r="S50" s="275"/>
      <c r="T50" s="274"/>
      <c r="U50" s="274"/>
      <c r="V50" s="277"/>
      <c r="W50" s="277"/>
      <c r="X50" s="277"/>
      <c r="Y50" s="277"/>
      <c r="Z50" s="277"/>
      <c r="AA50" s="282"/>
      <c r="AB50" s="275"/>
      <c r="AC50" s="274"/>
      <c r="AD50" s="274"/>
      <c r="AE50" s="277"/>
      <c r="AF50" s="277"/>
      <c r="AG50" s="277"/>
      <c r="AH50" s="277"/>
      <c r="AI50" s="277"/>
      <c r="AJ50" s="278"/>
    </row>
    <row r="51" spans="1:66" ht="19.05" customHeight="1" x14ac:dyDescent="0.2">
      <c r="A51" s="248" t="s">
        <v>67</v>
      </c>
      <c r="B51" s="249"/>
      <c r="C51" s="249"/>
      <c r="D51" s="249"/>
      <c r="E51" s="249"/>
      <c r="F51" s="249"/>
      <c r="G51" s="250">
        <v>13</v>
      </c>
      <c r="H51" s="251"/>
      <c r="I51" s="17" t="s">
        <v>75</v>
      </c>
      <c r="J51" s="252"/>
      <c r="K51" s="253"/>
      <c r="L51" s="121" t="s">
        <v>15</v>
      </c>
      <c r="M51" s="254"/>
      <c r="N51" s="253"/>
      <c r="O51" s="121" t="s">
        <v>15</v>
      </c>
      <c r="P51" s="255">
        <f>(J51+M51)*G51</f>
        <v>0</v>
      </c>
      <c r="Q51" s="256"/>
      <c r="R51" s="17" t="s">
        <v>15</v>
      </c>
      <c r="S51" s="279"/>
      <c r="T51" s="280"/>
      <c r="U51" s="121" t="s">
        <v>15</v>
      </c>
      <c r="V51" s="253"/>
      <c r="W51" s="280"/>
      <c r="X51" s="121" t="s">
        <v>15</v>
      </c>
      <c r="Y51" s="255">
        <f t="shared" ref="Y51:Y61" si="0">(S51+V51)*G51</f>
        <v>0</v>
      </c>
      <c r="Z51" s="256"/>
      <c r="AA51" s="122" t="s">
        <v>15</v>
      </c>
      <c r="AB51" s="281">
        <f t="shared" ref="AB51:AB62" si="1">S51-J51</f>
        <v>0</v>
      </c>
      <c r="AC51" s="256"/>
      <c r="AD51" s="121" t="s">
        <v>15</v>
      </c>
      <c r="AE51" s="255">
        <f t="shared" ref="AE51:AE62" si="2">V51-M51</f>
        <v>0</v>
      </c>
      <c r="AF51" s="256"/>
      <c r="AG51" s="121" t="s">
        <v>15</v>
      </c>
      <c r="AH51" s="255">
        <f t="shared" ref="AH51:AH62" si="3">(AB51+AE51)*G51</f>
        <v>0</v>
      </c>
      <c r="AI51" s="256"/>
      <c r="AJ51" s="17" t="s">
        <v>15</v>
      </c>
    </row>
    <row r="52" spans="1:66" ht="19.05" customHeight="1" x14ac:dyDescent="0.2">
      <c r="A52" s="248" t="s">
        <v>68</v>
      </c>
      <c r="B52" s="249"/>
      <c r="C52" s="249"/>
      <c r="D52" s="249"/>
      <c r="E52" s="249"/>
      <c r="F52" s="249"/>
      <c r="G52" s="250">
        <v>17</v>
      </c>
      <c r="H52" s="251"/>
      <c r="I52" s="17" t="s">
        <v>75</v>
      </c>
      <c r="J52" s="252"/>
      <c r="K52" s="253"/>
      <c r="L52" s="121" t="s">
        <v>15</v>
      </c>
      <c r="M52" s="254"/>
      <c r="N52" s="253"/>
      <c r="O52" s="121" t="s">
        <v>15</v>
      </c>
      <c r="P52" s="255">
        <f t="shared" ref="P52:P62" si="4">(J52+M52)*G52</f>
        <v>0</v>
      </c>
      <c r="Q52" s="256"/>
      <c r="R52" s="17" t="s">
        <v>15</v>
      </c>
      <c r="S52" s="279"/>
      <c r="T52" s="280"/>
      <c r="U52" s="121" t="s">
        <v>15</v>
      </c>
      <c r="V52" s="253"/>
      <c r="W52" s="280"/>
      <c r="X52" s="121" t="s">
        <v>15</v>
      </c>
      <c r="Y52" s="255">
        <f>(S52+V52)*G52</f>
        <v>0</v>
      </c>
      <c r="Z52" s="256"/>
      <c r="AA52" s="122" t="s">
        <v>15</v>
      </c>
      <c r="AB52" s="281">
        <f t="shared" si="1"/>
        <v>0</v>
      </c>
      <c r="AC52" s="256"/>
      <c r="AD52" s="121" t="s">
        <v>15</v>
      </c>
      <c r="AE52" s="255">
        <f t="shared" si="2"/>
        <v>0</v>
      </c>
      <c r="AF52" s="256"/>
      <c r="AG52" s="121" t="s">
        <v>15</v>
      </c>
      <c r="AH52" s="255">
        <f t="shared" si="3"/>
        <v>0</v>
      </c>
      <c r="AI52" s="256"/>
      <c r="AJ52" s="17" t="s">
        <v>15</v>
      </c>
    </row>
    <row r="53" spans="1:66" ht="19.05" customHeight="1" x14ac:dyDescent="0.2">
      <c r="A53" s="248" t="s">
        <v>69</v>
      </c>
      <c r="B53" s="249"/>
      <c r="C53" s="249"/>
      <c r="D53" s="249"/>
      <c r="E53" s="249"/>
      <c r="F53" s="249"/>
      <c r="G53" s="250">
        <v>9</v>
      </c>
      <c r="H53" s="251"/>
      <c r="I53" s="17" t="s">
        <v>75</v>
      </c>
      <c r="J53" s="252"/>
      <c r="K53" s="253"/>
      <c r="L53" s="121" t="s">
        <v>15</v>
      </c>
      <c r="M53" s="254"/>
      <c r="N53" s="253"/>
      <c r="O53" s="121" t="s">
        <v>15</v>
      </c>
      <c r="P53" s="255">
        <f t="shared" si="4"/>
        <v>0</v>
      </c>
      <c r="Q53" s="256"/>
      <c r="R53" s="17" t="s">
        <v>15</v>
      </c>
      <c r="S53" s="279"/>
      <c r="T53" s="280"/>
      <c r="U53" s="121" t="s">
        <v>15</v>
      </c>
      <c r="V53" s="253"/>
      <c r="W53" s="280"/>
      <c r="X53" s="121" t="s">
        <v>15</v>
      </c>
      <c r="Y53" s="255">
        <f t="shared" si="0"/>
        <v>0</v>
      </c>
      <c r="Z53" s="256"/>
      <c r="AA53" s="122" t="s">
        <v>15</v>
      </c>
      <c r="AB53" s="281">
        <f t="shared" si="1"/>
        <v>0</v>
      </c>
      <c r="AC53" s="256"/>
      <c r="AD53" s="121" t="s">
        <v>15</v>
      </c>
      <c r="AE53" s="255">
        <f t="shared" si="2"/>
        <v>0</v>
      </c>
      <c r="AF53" s="256"/>
      <c r="AG53" s="121" t="s">
        <v>15</v>
      </c>
      <c r="AH53" s="255">
        <f t="shared" si="3"/>
        <v>0</v>
      </c>
      <c r="AI53" s="256"/>
      <c r="AJ53" s="17" t="s">
        <v>15</v>
      </c>
    </row>
    <row r="54" spans="1:66" ht="19.05" customHeight="1" x14ac:dyDescent="0.2">
      <c r="A54" s="248" t="s">
        <v>119</v>
      </c>
      <c r="B54" s="249"/>
      <c r="C54" s="249"/>
      <c r="D54" s="249"/>
      <c r="E54" s="249"/>
      <c r="F54" s="249"/>
      <c r="G54" s="250">
        <v>7</v>
      </c>
      <c r="H54" s="251"/>
      <c r="I54" s="17" t="s">
        <v>75</v>
      </c>
      <c r="J54" s="252"/>
      <c r="K54" s="253"/>
      <c r="L54" s="121" t="s">
        <v>15</v>
      </c>
      <c r="M54" s="254"/>
      <c r="N54" s="253"/>
      <c r="O54" s="121" t="s">
        <v>15</v>
      </c>
      <c r="P54" s="255">
        <f>(J54+M54)*G54</f>
        <v>0</v>
      </c>
      <c r="Q54" s="256"/>
      <c r="R54" s="17" t="s">
        <v>15</v>
      </c>
      <c r="S54" s="279"/>
      <c r="T54" s="280"/>
      <c r="U54" s="121" t="s">
        <v>15</v>
      </c>
      <c r="V54" s="253"/>
      <c r="W54" s="280"/>
      <c r="X54" s="121" t="s">
        <v>15</v>
      </c>
      <c r="Y54" s="255">
        <f t="shared" si="0"/>
        <v>0</v>
      </c>
      <c r="Z54" s="256"/>
      <c r="AA54" s="122" t="s">
        <v>15</v>
      </c>
      <c r="AB54" s="281">
        <f t="shared" si="1"/>
        <v>0</v>
      </c>
      <c r="AC54" s="256"/>
      <c r="AD54" s="121" t="s">
        <v>15</v>
      </c>
      <c r="AE54" s="255">
        <f t="shared" si="2"/>
        <v>0</v>
      </c>
      <c r="AF54" s="256"/>
      <c r="AG54" s="121" t="s">
        <v>15</v>
      </c>
      <c r="AH54" s="255">
        <f t="shared" si="3"/>
        <v>0</v>
      </c>
      <c r="AI54" s="256"/>
      <c r="AJ54" s="17" t="s">
        <v>15</v>
      </c>
    </row>
    <row r="55" spans="1:66" ht="19.05" customHeight="1" x14ac:dyDescent="0.2">
      <c r="A55" s="248" t="s">
        <v>70</v>
      </c>
      <c r="B55" s="249"/>
      <c r="C55" s="249"/>
      <c r="D55" s="249"/>
      <c r="E55" s="249"/>
      <c r="F55" s="249"/>
      <c r="G55" s="250">
        <v>12</v>
      </c>
      <c r="H55" s="251"/>
      <c r="I55" s="17" t="s">
        <v>75</v>
      </c>
      <c r="J55" s="252"/>
      <c r="K55" s="253"/>
      <c r="L55" s="121" t="s">
        <v>15</v>
      </c>
      <c r="M55" s="254"/>
      <c r="N55" s="253"/>
      <c r="O55" s="121" t="s">
        <v>15</v>
      </c>
      <c r="P55" s="255">
        <f t="shared" si="4"/>
        <v>0</v>
      </c>
      <c r="Q55" s="256"/>
      <c r="R55" s="17" t="s">
        <v>15</v>
      </c>
      <c r="S55" s="279"/>
      <c r="T55" s="280"/>
      <c r="U55" s="121" t="s">
        <v>15</v>
      </c>
      <c r="V55" s="253"/>
      <c r="W55" s="280"/>
      <c r="X55" s="121" t="s">
        <v>15</v>
      </c>
      <c r="Y55" s="255">
        <f t="shared" si="0"/>
        <v>0</v>
      </c>
      <c r="Z55" s="256"/>
      <c r="AA55" s="122" t="s">
        <v>15</v>
      </c>
      <c r="AB55" s="281">
        <f t="shared" si="1"/>
        <v>0</v>
      </c>
      <c r="AC55" s="256"/>
      <c r="AD55" s="121" t="s">
        <v>15</v>
      </c>
      <c r="AE55" s="255">
        <f t="shared" si="2"/>
        <v>0</v>
      </c>
      <c r="AF55" s="256"/>
      <c r="AG55" s="121" t="s">
        <v>15</v>
      </c>
      <c r="AH55" s="255">
        <f t="shared" si="3"/>
        <v>0</v>
      </c>
      <c r="AI55" s="256"/>
      <c r="AJ55" s="17" t="s">
        <v>15</v>
      </c>
    </row>
    <row r="56" spans="1:66" ht="19.05" customHeight="1" x14ac:dyDescent="0.2">
      <c r="A56" s="248" t="s">
        <v>71</v>
      </c>
      <c r="B56" s="249"/>
      <c r="C56" s="249"/>
      <c r="D56" s="249"/>
      <c r="E56" s="249"/>
      <c r="F56" s="249"/>
      <c r="G56" s="250">
        <v>15</v>
      </c>
      <c r="H56" s="251"/>
      <c r="I56" s="17" t="s">
        <v>75</v>
      </c>
      <c r="J56" s="252"/>
      <c r="K56" s="253"/>
      <c r="L56" s="121" t="s">
        <v>15</v>
      </c>
      <c r="M56" s="254"/>
      <c r="N56" s="253"/>
      <c r="O56" s="121" t="s">
        <v>15</v>
      </c>
      <c r="P56" s="255">
        <f t="shared" si="4"/>
        <v>0</v>
      </c>
      <c r="Q56" s="256"/>
      <c r="R56" s="17" t="s">
        <v>15</v>
      </c>
      <c r="S56" s="279"/>
      <c r="T56" s="280"/>
      <c r="U56" s="121" t="s">
        <v>15</v>
      </c>
      <c r="V56" s="253"/>
      <c r="W56" s="280"/>
      <c r="X56" s="121" t="s">
        <v>15</v>
      </c>
      <c r="Y56" s="255">
        <f t="shared" si="0"/>
        <v>0</v>
      </c>
      <c r="Z56" s="256"/>
      <c r="AA56" s="122" t="s">
        <v>15</v>
      </c>
      <c r="AB56" s="281">
        <f t="shared" si="1"/>
        <v>0</v>
      </c>
      <c r="AC56" s="256"/>
      <c r="AD56" s="121" t="s">
        <v>15</v>
      </c>
      <c r="AE56" s="255">
        <f t="shared" si="2"/>
        <v>0</v>
      </c>
      <c r="AF56" s="256"/>
      <c r="AG56" s="121" t="s">
        <v>15</v>
      </c>
      <c r="AH56" s="255">
        <f t="shared" si="3"/>
        <v>0</v>
      </c>
      <c r="AI56" s="256"/>
      <c r="AJ56" s="17" t="s">
        <v>15</v>
      </c>
    </row>
    <row r="57" spans="1:66" ht="19.05" customHeight="1" x14ac:dyDescent="0.2">
      <c r="A57" s="248" t="s">
        <v>72</v>
      </c>
      <c r="B57" s="249"/>
      <c r="C57" s="249"/>
      <c r="D57" s="249"/>
      <c r="E57" s="249"/>
      <c r="F57" s="249"/>
      <c r="G57" s="250">
        <v>11</v>
      </c>
      <c r="H57" s="251"/>
      <c r="I57" s="17" t="s">
        <v>75</v>
      </c>
      <c r="J57" s="252"/>
      <c r="K57" s="253"/>
      <c r="L57" s="121" t="s">
        <v>15</v>
      </c>
      <c r="M57" s="254"/>
      <c r="N57" s="253"/>
      <c r="O57" s="121" t="s">
        <v>15</v>
      </c>
      <c r="P57" s="255">
        <f t="shared" si="4"/>
        <v>0</v>
      </c>
      <c r="Q57" s="256"/>
      <c r="R57" s="17" t="s">
        <v>15</v>
      </c>
      <c r="S57" s="279"/>
      <c r="T57" s="280"/>
      <c r="U57" s="121" t="s">
        <v>15</v>
      </c>
      <c r="V57" s="253"/>
      <c r="W57" s="280"/>
      <c r="X57" s="121" t="s">
        <v>15</v>
      </c>
      <c r="Y57" s="255">
        <f t="shared" si="0"/>
        <v>0</v>
      </c>
      <c r="Z57" s="256"/>
      <c r="AA57" s="122" t="s">
        <v>15</v>
      </c>
      <c r="AB57" s="281">
        <f t="shared" si="1"/>
        <v>0</v>
      </c>
      <c r="AC57" s="256"/>
      <c r="AD57" s="121" t="s">
        <v>15</v>
      </c>
      <c r="AE57" s="255">
        <f t="shared" si="2"/>
        <v>0</v>
      </c>
      <c r="AF57" s="256"/>
      <c r="AG57" s="121" t="s">
        <v>15</v>
      </c>
      <c r="AH57" s="255">
        <f t="shared" si="3"/>
        <v>0</v>
      </c>
      <c r="AI57" s="256"/>
      <c r="AJ57" s="17" t="s">
        <v>15</v>
      </c>
    </row>
    <row r="58" spans="1:66" ht="19.05" customHeight="1" x14ac:dyDescent="0.2">
      <c r="A58" s="248" t="s">
        <v>73</v>
      </c>
      <c r="B58" s="249"/>
      <c r="C58" s="249"/>
      <c r="D58" s="249"/>
      <c r="E58" s="249"/>
      <c r="F58" s="249"/>
      <c r="G58" s="250">
        <v>11</v>
      </c>
      <c r="H58" s="251"/>
      <c r="I58" s="17" t="s">
        <v>75</v>
      </c>
      <c r="J58" s="252"/>
      <c r="K58" s="253"/>
      <c r="L58" s="121" t="s">
        <v>15</v>
      </c>
      <c r="M58" s="254"/>
      <c r="N58" s="253"/>
      <c r="O58" s="121" t="s">
        <v>15</v>
      </c>
      <c r="P58" s="255">
        <f t="shared" si="4"/>
        <v>0</v>
      </c>
      <c r="Q58" s="256"/>
      <c r="R58" s="17" t="s">
        <v>15</v>
      </c>
      <c r="S58" s="279"/>
      <c r="T58" s="280"/>
      <c r="U58" s="121" t="s">
        <v>15</v>
      </c>
      <c r="V58" s="253"/>
      <c r="W58" s="280"/>
      <c r="X58" s="121" t="s">
        <v>15</v>
      </c>
      <c r="Y58" s="255">
        <f t="shared" si="0"/>
        <v>0</v>
      </c>
      <c r="Z58" s="256"/>
      <c r="AA58" s="122" t="s">
        <v>15</v>
      </c>
      <c r="AB58" s="281">
        <f t="shared" si="1"/>
        <v>0</v>
      </c>
      <c r="AC58" s="256"/>
      <c r="AD58" s="121" t="s">
        <v>15</v>
      </c>
      <c r="AE58" s="255">
        <f t="shared" si="2"/>
        <v>0</v>
      </c>
      <c r="AF58" s="256"/>
      <c r="AG58" s="121" t="s">
        <v>15</v>
      </c>
      <c r="AH58" s="255">
        <f t="shared" si="3"/>
        <v>0</v>
      </c>
      <c r="AI58" s="256"/>
      <c r="AJ58" s="17" t="s">
        <v>15</v>
      </c>
    </row>
    <row r="59" spans="1:66" ht="19.05" customHeight="1" x14ac:dyDescent="0.2">
      <c r="A59" s="248" t="s">
        <v>74</v>
      </c>
      <c r="B59" s="249"/>
      <c r="C59" s="249"/>
      <c r="D59" s="249"/>
      <c r="E59" s="249"/>
      <c r="F59" s="249"/>
      <c r="G59" s="250">
        <v>10</v>
      </c>
      <c r="H59" s="251"/>
      <c r="I59" s="17" t="s">
        <v>75</v>
      </c>
      <c r="J59" s="252"/>
      <c r="K59" s="253"/>
      <c r="L59" s="121" t="s">
        <v>15</v>
      </c>
      <c r="M59" s="254"/>
      <c r="N59" s="253"/>
      <c r="O59" s="121" t="s">
        <v>15</v>
      </c>
      <c r="P59" s="255">
        <f t="shared" si="4"/>
        <v>0</v>
      </c>
      <c r="Q59" s="256"/>
      <c r="R59" s="17" t="s">
        <v>15</v>
      </c>
      <c r="S59" s="279"/>
      <c r="T59" s="280"/>
      <c r="U59" s="121" t="s">
        <v>15</v>
      </c>
      <c r="V59" s="253"/>
      <c r="W59" s="280"/>
      <c r="X59" s="121" t="s">
        <v>15</v>
      </c>
      <c r="Y59" s="255">
        <f t="shared" si="0"/>
        <v>0</v>
      </c>
      <c r="Z59" s="256"/>
      <c r="AA59" s="122" t="s">
        <v>15</v>
      </c>
      <c r="AB59" s="281">
        <f t="shared" si="1"/>
        <v>0</v>
      </c>
      <c r="AC59" s="256"/>
      <c r="AD59" s="121" t="s">
        <v>15</v>
      </c>
      <c r="AE59" s="255">
        <f t="shared" si="2"/>
        <v>0</v>
      </c>
      <c r="AF59" s="256"/>
      <c r="AG59" s="121" t="s">
        <v>15</v>
      </c>
      <c r="AH59" s="255">
        <f t="shared" si="3"/>
        <v>0</v>
      </c>
      <c r="AI59" s="256"/>
      <c r="AJ59" s="17" t="s">
        <v>15</v>
      </c>
    </row>
    <row r="60" spans="1:66" ht="19.05" customHeight="1" x14ac:dyDescent="0.2">
      <c r="A60" s="283" t="s">
        <v>110</v>
      </c>
      <c r="B60" s="284"/>
      <c r="C60" s="284"/>
      <c r="D60" s="284"/>
      <c r="E60" s="284"/>
      <c r="F60" s="284"/>
      <c r="G60" s="285"/>
      <c r="H60" s="286"/>
      <c r="I60" s="17" t="s">
        <v>75</v>
      </c>
      <c r="J60" s="252"/>
      <c r="K60" s="253"/>
      <c r="L60" s="121" t="s">
        <v>15</v>
      </c>
      <c r="M60" s="254"/>
      <c r="N60" s="253"/>
      <c r="O60" s="121" t="s">
        <v>15</v>
      </c>
      <c r="P60" s="255">
        <f t="shared" si="4"/>
        <v>0</v>
      </c>
      <c r="Q60" s="256"/>
      <c r="R60" s="17" t="s">
        <v>15</v>
      </c>
      <c r="S60" s="279"/>
      <c r="T60" s="280"/>
      <c r="U60" s="121" t="s">
        <v>15</v>
      </c>
      <c r="V60" s="253"/>
      <c r="W60" s="280"/>
      <c r="X60" s="121" t="s">
        <v>15</v>
      </c>
      <c r="Y60" s="255">
        <f t="shared" si="0"/>
        <v>0</v>
      </c>
      <c r="Z60" s="256"/>
      <c r="AA60" s="122" t="s">
        <v>15</v>
      </c>
      <c r="AB60" s="281">
        <f t="shared" si="1"/>
        <v>0</v>
      </c>
      <c r="AC60" s="256"/>
      <c r="AD60" s="121" t="s">
        <v>15</v>
      </c>
      <c r="AE60" s="255">
        <f t="shared" si="2"/>
        <v>0</v>
      </c>
      <c r="AF60" s="256"/>
      <c r="AG60" s="121" t="s">
        <v>15</v>
      </c>
      <c r="AH60" s="255">
        <f t="shared" si="3"/>
        <v>0</v>
      </c>
      <c r="AI60" s="256"/>
      <c r="AJ60" s="17" t="s">
        <v>15</v>
      </c>
    </row>
    <row r="61" spans="1:66" ht="19.05" customHeight="1" x14ac:dyDescent="0.2">
      <c r="A61" s="283" t="s">
        <v>110</v>
      </c>
      <c r="B61" s="284"/>
      <c r="C61" s="284"/>
      <c r="D61" s="284"/>
      <c r="E61" s="284"/>
      <c r="F61" s="284"/>
      <c r="G61" s="285"/>
      <c r="H61" s="286"/>
      <c r="I61" s="17" t="s">
        <v>75</v>
      </c>
      <c r="J61" s="252"/>
      <c r="K61" s="253"/>
      <c r="L61" s="121" t="s">
        <v>15</v>
      </c>
      <c r="M61" s="254"/>
      <c r="N61" s="253"/>
      <c r="O61" s="121" t="s">
        <v>15</v>
      </c>
      <c r="P61" s="255">
        <f t="shared" si="4"/>
        <v>0</v>
      </c>
      <c r="Q61" s="256"/>
      <c r="R61" s="17" t="s">
        <v>15</v>
      </c>
      <c r="S61" s="279"/>
      <c r="T61" s="280"/>
      <c r="U61" s="121" t="s">
        <v>15</v>
      </c>
      <c r="V61" s="253"/>
      <c r="W61" s="280"/>
      <c r="X61" s="121" t="s">
        <v>15</v>
      </c>
      <c r="Y61" s="255">
        <f t="shared" si="0"/>
        <v>0</v>
      </c>
      <c r="Z61" s="256"/>
      <c r="AA61" s="122" t="s">
        <v>15</v>
      </c>
      <c r="AB61" s="281">
        <f t="shared" si="1"/>
        <v>0</v>
      </c>
      <c r="AC61" s="256"/>
      <c r="AD61" s="121" t="s">
        <v>15</v>
      </c>
      <c r="AE61" s="255">
        <f t="shared" si="2"/>
        <v>0</v>
      </c>
      <c r="AF61" s="256"/>
      <c r="AG61" s="121" t="s">
        <v>15</v>
      </c>
      <c r="AH61" s="255">
        <f t="shared" si="3"/>
        <v>0</v>
      </c>
      <c r="AI61" s="256"/>
      <c r="AJ61" s="17" t="s">
        <v>15</v>
      </c>
    </row>
    <row r="62" spans="1:66" ht="19.05" customHeight="1" x14ac:dyDescent="0.2">
      <c r="A62" s="283" t="s">
        <v>110</v>
      </c>
      <c r="B62" s="284"/>
      <c r="C62" s="284"/>
      <c r="D62" s="284"/>
      <c r="E62" s="284"/>
      <c r="F62" s="284"/>
      <c r="G62" s="285"/>
      <c r="H62" s="286"/>
      <c r="I62" s="17" t="s">
        <v>75</v>
      </c>
      <c r="J62" s="252"/>
      <c r="K62" s="253"/>
      <c r="L62" s="121" t="s">
        <v>15</v>
      </c>
      <c r="M62" s="254"/>
      <c r="N62" s="253"/>
      <c r="O62" s="121" t="s">
        <v>15</v>
      </c>
      <c r="P62" s="255">
        <f t="shared" si="4"/>
        <v>0</v>
      </c>
      <c r="Q62" s="256"/>
      <c r="R62" s="17" t="s">
        <v>15</v>
      </c>
      <c r="S62" s="279"/>
      <c r="T62" s="280"/>
      <c r="U62" s="121" t="s">
        <v>15</v>
      </c>
      <c r="V62" s="253"/>
      <c r="W62" s="280"/>
      <c r="X62" s="121" t="s">
        <v>15</v>
      </c>
      <c r="Y62" s="255">
        <f>(S62+V62)*G62</f>
        <v>0</v>
      </c>
      <c r="Z62" s="256"/>
      <c r="AA62" s="122" t="s">
        <v>15</v>
      </c>
      <c r="AB62" s="281">
        <f t="shared" si="1"/>
        <v>0</v>
      </c>
      <c r="AC62" s="256"/>
      <c r="AD62" s="121" t="s">
        <v>15</v>
      </c>
      <c r="AE62" s="255">
        <f t="shared" si="2"/>
        <v>0</v>
      </c>
      <c r="AF62" s="256"/>
      <c r="AG62" s="121" t="s">
        <v>15</v>
      </c>
      <c r="AH62" s="255">
        <f t="shared" si="3"/>
        <v>0</v>
      </c>
      <c r="AI62" s="256"/>
      <c r="AJ62" s="17" t="s">
        <v>15</v>
      </c>
    </row>
    <row r="63" spans="1:66" ht="19.05" customHeight="1" x14ac:dyDescent="0.2">
      <c r="A63" s="287" t="s">
        <v>14</v>
      </c>
      <c r="B63" s="288"/>
      <c r="C63" s="288"/>
      <c r="D63" s="288"/>
      <c r="E63" s="288"/>
      <c r="F63" s="288"/>
      <c r="G63" s="288"/>
      <c r="H63" s="288"/>
      <c r="I63" s="289"/>
      <c r="J63" s="281">
        <f>SUM(J51:K62)</f>
        <v>0</v>
      </c>
      <c r="K63" s="256"/>
      <c r="L63" s="37" t="s">
        <v>15</v>
      </c>
      <c r="M63" s="255">
        <f>SUM(M51:N62)</f>
        <v>0</v>
      </c>
      <c r="N63" s="256"/>
      <c r="O63" s="37" t="s">
        <v>15</v>
      </c>
      <c r="P63" s="255">
        <f>SUM(P51:Q62)</f>
        <v>0</v>
      </c>
      <c r="Q63" s="256"/>
      <c r="R63" s="38" t="s">
        <v>15</v>
      </c>
      <c r="S63" s="294">
        <f>SUM(S51:T62)</f>
        <v>0</v>
      </c>
      <c r="T63" s="256"/>
      <c r="U63" s="37" t="s">
        <v>15</v>
      </c>
      <c r="V63" s="255">
        <f>SUM(V51:W62)</f>
        <v>0</v>
      </c>
      <c r="W63" s="256"/>
      <c r="X63" s="37" t="s">
        <v>15</v>
      </c>
      <c r="Y63" s="255">
        <f>SUM(Y51:Z62)</f>
        <v>0</v>
      </c>
      <c r="Z63" s="256"/>
      <c r="AA63" s="39" t="s">
        <v>15</v>
      </c>
      <c r="AB63" s="281">
        <f>SUM(AB51:AC62)</f>
        <v>0</v>
      </c>
      <c r="AC63" s="256"/>
      <c r="AD63" s="37" t="s">
        <v>15</v>
      </c>
      <c r="AE63" s="255">
        <f>SUM(AE51:AF62)</f>
        <v>0</v>
      </c>
      <c r="AF63" s="256"/>
      <c r="AG63" s="37" t="s">
        <v>15</v>
      </c>
      <c r="AH63" s="255">
        <f>SUM(AH51:AI62)</f>
        <v>0</v>
      </c>
      <c r="AI63" s="256"/>
      <c r="AJ63" s="38" t="s">
        <v>15</v>
      </c>
    </row>
    <row r="64" spans="1:66" ht="19.05" customHeight="1" thickBot="1" x14ac:dyDescent="0.25">
      <c r="A64" s="290"/>
      <c r="B64" s="291"/>
      <c r="C64" s="291"/>
      <c r="D64" s="291"/>
      <c r="E64" s="291"/>
      <c r="F64" s="291"/>
      <c r="G64" s="291"/>
      <c r="H64" s="291"/>
      <c r="I64" s="292"/>
      <c r="J64" s="295">
        <f>J63/100</f>
        <v>0</v>
      </c>
      <c r="K64" s="296"/>
      <c r="L64" s="120" t="s">
        <v>78</v>
      </c>
      <c r="M64" s="296">
        <f>M63/100</f>
        <v>0</v>
      </c>
      <c r="N64" s="296"/>
      <c r="O64" s="120" t="s">
        <v>78</v>
      </c>
      <c r="P64" s="296">
        <f>P63/100</f>
        <v>0</v>
      </c>
      <c r="Q64" s="296"/>
      <c r="R64" s="40" t="s">
        <v>78</v>
      </c>
      <c r="S64" s="295">
        <f>S63/100</f>
        <v>0</v>
      </c>
      <c r="T64" s="296"/>
      <c r="U64" s="120" t="s">
        <v>78</v>
      </c>
      <c r="V64" s="296">
        <f>V63/100</f>
        <v>0</v>
      </c>
      <c r="W64" s="296"/>
      <c r="X64" s="120" t="s">
        <v>78</v>
      </c>
      <c r="Y64" s="296">
        <f>Y63/100</f>
        <v>0</v>
      </c>
      <c r="Z64" s="296"/>
      <c r="AA64" s="40" t="s">
        <v>78</v>
      </c>
      <c r="AB64" s="295">
        <f>AB63/100</f>
        <v>0</v>
      </c>
      <c r="AC64" s="296"/>
      <c r="AD64" s="120" t="s">
        <v>78</v>
      </c>
      <c r="AE64" s="296">
        <f>AE63/100</f>
        <v>0</v>
      </c>
      <c r="AF64" s="296"/>
      <c r="AG64" s="120" t="s">
        <v>78</v>
      </c>
      <c r="AH64" s="296">
        <f>AH63/100</f>
        <v>0</v>
      </c>
      <c r="AI64" s="296"/>
      <c r="AJ64" s="40" t="s">
        <v>78</v>
      </c>
      <c r="AU64" s="299"/>
      <c r="AV64" s="299"/>
      <c r="AW64" s="299"/>
      <c r="AX64" s="111"/>
      <c r="BG64" s="299"/>
      <c r="BH64" s="299"/>
      <c r="BI64" s="299"/>
      <c r="BJ64" s="111"/>
      <c r="BK64" s="299"/>
      <c r="BL64" s="299"/>
      <c r="BM64" s="299"/>
      <c r="BN64" s="111"/>
    </row>
    <row r="65" spans="1:66" ht="19.05" customHeight="1" thickBot="1" x14ac:dyDescent="0.25">
      <c r="A65" s="233"/>
      <c r="B65" s="234"/>
      <c r="C65" s="234"/>
      <c r="D65" s="234"/>
      <c r="E65" s="234"/>
      <c r="F65" s="234"/>
      <c r="G65" s="234"/>
      <c r="H65" s="234"/>
      <c r="I65" s="293"/>
      <c r="J65" s="300">
        <f>J64+M64</f>
        <v>0</v>
      </c>
      <c r="K65" s="300"/>
      <c r="L65" s="300"/>
      <c r="M65" s="300"/>
      <c r="N65" s="300"/>
      <c r="O65" s="123" t="s">
        <v>78</v>
      </c>
      <c r="P65" s="16"/>
      <c r="Q65" s="16"/>
      <c r="R65" s="16"/>
      <c r="S65" s="301">
        <f>S64+V64</f>
        <v>0</v>
      </c>
      <c r="T65" s="300"/>
      <c r="U65" s="300"/>
      <c r="V65" s="300"/>
      <c r="W65" s="300"/>
      <c r="X65" s="124" t="s">
        <v>78</v>
      </c>
      <c r="Y65" s="16"/>
      <c r="Z65" s="16"/>
      <c r="AA65" s="16"/>
      <c r="AB65" s="302">
        <f>AB64+AE64</f>
        <v>0</v>
      </c>
      <c r="AC65" s="303"/>
      <c r="AD65" s="303"/>
      <c r="AE65" s="303"/>
      <c r="AF65" s="303"/>
      <c r="AG65" s="124" t="s">
        <v>78</v>
      </c>
      <c r="AH65" s="119"/>
      <c r="AI65" s="119"/>
      <c r="AJ65" s="119"/>
      <c r="AU65" s="115"/>
      <c r="AV65" s="115"/>
      <c r="AW65" s="115"/>
      <c r="AX65" s="111"/>
      <c r="BG65" s="115"/>
      <c r="BH65" s="115"/>
      <c r="BI65" s="115"/>
      <c r="BJ65" s="111"/>
      <c r="BK65" s="115"/>
      <c r="BL65" s="115"/>
      <c r="BM65" s="115"/>
      <c r="BN65" s="111"/>
    </row>
    <row r="66" spans="1:66" ht="19.05" customHeight="1" x14ac:dyDescent="0.2">
      <c r="A66" s="6" t="s">
        <v>127</v>
      </c>
      <c r="N66" s="115"/>
      <c r="O66" s="115"/>
      <c r="P66" s="115"/>
      <c r="Q66" s="111"/>
      <c r="Z66" s="115"/>
      <c r="AA66" s="115"/>
      <c r="AB66" s="115"/>
      <c r="AC66" s="111"/>
      <c r="AD66" s="115"/>
      <c r="AE66" s="115"/>
      <c r="AF66" s="115"/>
      <c r="AG66" s="111"/>
    </row>
    <row r="67" spans="1:66" ht="19.05" customHeight="1" x14ac:dyDescent="0.2">
      <c r="A67" s="6" t="s">
        <v>125</v>
      </c>
      <c r="N67" s="115"/>
      <c r="O67" s="115"/>
      <c r="P67" s="115"/>
      <c r="Q67" s="111"/>
      <c r="Z67" s="115"/>
      <c r="AA67" s="115"/>
      <c r="AB67" s="115"/>
      <c r="AC67" s="111"/>
      <c r="AD67" s="115"/>
      <c r="AE67" s="115"/>
      <c r="AF67" s="115"/>
      <c r="AG67" s="111"/>
    </row>
    <row r="68" spans="1:66" ht="19.05" customHeight="1" x14ac:dyDescent="0.2">
      <c r="N68" s="115"/>
      <c r="O68" s="115"/>
      <c r="P68" s="115"/>
      <c r="Q68" s="111"/>
      <c r="Z68" s="115"/>
      <c r="AA68" s="115"/>
      <c r="AB68" s="115"/>
      <c r="AC68" s="111"/>
      <c r="AD68" s="115"/>
      <c r="AE68" s="115"/>
      <c r="AF68" s="115"/>
      <c r="AG68" s="111"/>
    </row>
    <row r="69" spans="1:66" ht="19.05" customHeight="1" thickBot="1" x14ac:dyDescent="0.25">
      <c r="A69" s="5" t="s">
        <v>23</v>
      </c>
      <c r="B69" s="5"/>
      <c r="C69" s="5"/>
      <c r="D69" s="5"/>
      <c r="E69" s="5"/>
      <c r="F69" s="5"/>
      <c r="G69" s="112"/>
      <c r="H69" s="5"/>
      <c r="I69" s="5"/>
      <c r="J69" s="5"/>
      <c r="K69" s="5"/>
      <c r="L69" s="5"/>
      <c r="M69" s="5"/>
      <c r="N69" s="5"/>
      <c r="O69" s="5"/>
      <c r="P69" s="5"/>
      <c r="Q69" s="5"/>
      <c r="R69" s="5"/>
      <c r="S69" s="5"/>
      <c r="T69" s="5"/>
      <c r="U69" s="5"/>
      <c r="V69" s="5"/>
      <c r="W69" s="5"/>
      <c r="X69" s="5"/>
      <c r="Y69" s="5"/>
      <c r="Z69" s="5"/>
      <c r="AA69" s="5"/>
    </row>
    <row r="70" spans="1:66" ht="19.05" customHeight="1" x14ac:dyDescent="0.2">
      <c r="A70" s="304" t="s">
        <v>60</v>
      </c>
      <c r="B70" s="305"/>
      <c r="C70" s="305"/>
      <c r="D70" s="305"/>
      <c r="E70" s="305"/>
      <c r="F70" s="305"/>
      <c r="G70" s="305"/>
      <c r="H70" s="305"/>
      <c r="I70" s="305"/>
      <c r="J70" s="305"/>
      <c r="K70" s="306"/>
      <c r="L70" s="269" t="s">
        <v>168</v>
      </c>
      <c r="M70" s="310"/>
      <c r="N70" s="310"/>
      <c r="O70" s="310"/>
      <c r="P70" s="310"/>
      <c r="Q70" s="310"/>
      <c r="R70" s="268"/>
      <c r="S70" s="269" t="s">
        <v>169</v>
      </c>
      <c r="T70" s="310"/>
      <c r="U70" s="310"/>
      <c r="V70" s="310"/>
      <c r="W70" s="310"/>
      <c r="X70" s="310"/>
      <c r="Y70" s="311"/>
      <c r="Z70" s="5"/>
      <c r="AA70" s="5"/>
    </row>
    <row r="71" spans="1:66" ht="19.05" customHeight="1" thickBot="1" x14ac:dyDescent="0.25">
      <c r="A71" s="307"/>
      <c r="B71" s="308"/>
      <c r="C71" s="308"/>
      <c r="D71" s="308"/>
      <c r="E71" s="308"/>
      <c r="F71" s="308"/>
      <c r="G71" s="308"/>
      <c r="H71" s="308"/>
      <c r="I71" s="308"/>
      <c r="J71" s="308"/>
      <c r="K71" s="309"/>
      <c r="L71" s="312"/>
      <c r="M71" s="313"/>
      <c r="N71" s="313"/>
      <c r="O71" s="313"/>
      <c r="P71" s="313"/>
      <c r="Q71" s="314" t="s">
        <v>52</v>
      </c>
      <c r="R71" s="239"/>
      <c r="S71" s="312"/>
      <c r="T71" s="313"/>
      <c r="U71" s="313"/>
      <c r="V71" s="313"/>
      <c r="W71" s="313"/>
      <c r="X71" s="314" t="s">
        <v>52</v>
      </c>
      <c r="Y71" s="315"/>
      <c r="Z71" s="18"/>
      <c r="AA71" s="18"/>
    </row>
    <row r="72" spans="1:66" ht="19.05" customHeight="1" x14ac:dyDescent="0.15">
      <c r="A72" s="19"/>
      <c r="D72" s="16"/>
      <c r="E72" s="16"/>
      <c r="F72" s="16"/>
      <c r="G72" s="16"/>
      <c r="H72" s="16"/>
      <c r="I72" s="16"/>
      <c r="T72" s="44"/>
      <c r="U72" s="44"/>
      <c r="V72" s="20"/>
      <c r="W72" s="44"/>
      <c r="X72" s="44"/>
      <c r="Y72" s="20"/>
      <c r="Z72" s="44"/>
      <c r="AA72" s="44"/>
    </row>
    <row r="73" spans="1:66" ht="19.05" customHeight="1" thickBot="1" x14ac:dyDescent="0.25">
      <c r="A73" s="5" t="s">
        <v>115</v>
      </c>
      <c r="B73" s="5"/>
      <c r="C73" s="5"/>
      <c r="D73" s="5"/>
      <c r="E73" s="5"/>
      <c r="F73" s="5"/>
      <c r="G73" s="112"/>
      <c r="H73" s="5"/>
      <c r="I73" s="5"/>
      <c r="J73" s="5"/>
      <c r="K73" s="5"/>
      <c r="L73" s="5"/>
      <c r="M73" s="5"/>
      <c r="N73" s="5"/>
      <c r="O73" s="5"/>
      <c r="P73" s="5"/>
      <c r="Q73" s="5"/>
      <c r="R73" s="5"/>
      <c r="S73" s="5"/>
      <c r="T73" s="5"/>
      <c r="U73" s="5"/>
      <c r="V73" s="5"/>
      <c r="W73" s="5"/>
      <c r="X73" s="5"/>
      <c r="Y73" s="5"/>
      <c r="Z73" s="5"/>
      <c r="AA73" s="5"/>
    </row>
    <row r="74" spans="1:66" ht="19.05" customHeight="1" x14ac:dyDescent="0.2">
      <c r="A74" s="304"/>
      <c r="B74" s="305"/>
      <c r="C74" s="306"/>
      <c r="D74" s="331" t="s">
        <v>28</v>
      </c>
      <c r="E74" s="217"/>
      <c r="F74" s="217"/>
      <c r="G74" s="218"/>
      <c r="H74" s="335" t="s">
        <v>34</v>
      </c>
      <c r="I74" s="336"/>
      <c r="J74" s="336"/>
      <c r="K74" s="337"/>
      <c r="L74" s="335" t="s">
        <v>33</v>
      </c>
      <c r="M74" s="336"/>
      <c r="N74" s="336"/>
      <c r="O74" s="337"/>
      <c r="P74" s="331" t="s">
        <v>104</v>
      </c>
      <c r="Q74" s="217"/>
      <c r="R74" s="217"/>
      <c r="S74" s="218"/>
      <c r="T74" s="331" t="s">
        <v>30</v>
      </c>
      <c r="U74" s="217"/>
      <c r="V74" s="217"/>
      <c r="W74" s="218"/>
      <c r="X74" s="335" t="s">
        <v>107</v>
      </c>
      <c r="Y74" s="217"/>
      <c r="Z74" s="217"/>
      <c r="AA74" s="344"/>
      <c r="AE74" s="21"/>
      <c r="AF74" s="21"/>
      <c r="AG74" s="21"/>
      <c r="AH74" s="21"/>
      <c r="AI74" s="21"/>
      <c r="AJ74" s="21"/>
    </row>
    <row r="75" spans="1:66" ht="19.05" customHeight="1" x14ac:dyDescent="0.2">
      <c r="A75" s="326"/>
      <c r="B75" s="215"/>
      <c r="C75" s="327"/>
      <c r="D75" s="297"/>
      <c r="E75" s="291"/>
      <c r="F75" s="291"/>
      <c r="G75" s="298"/>
      <c r="H75" s="338"/>
      <c r="I75" s="339"/>
      <c r="J75" s="339"/>
      <c r="K75" s="340"/>
      <c r="L75" s="338"/>
      <c r="M75" s="339"/>
      <c r="N75" s="339"/>
      <c r="O75" s="340"/>
      <c r="P75" s="297" t="s">
        <v>103</v>
      </c>
      <c r="Q75" s="291"/>
      <c r="R75" s="291"/>
      <c r="S75" s="298"/>
      <c r="T75" s="297" t="s">
        <v>103</v>
      </c>
      <c r="U75" s="291"/>
      <c r="V75" s="291"/>
      <c r="W75" s="298"/>
      <c r="X75" s="297"/>
      <c r="Y75" s="291"/>
      <c r="Z75" s="291"/>
      <c r="AA75" s="292"/>
      <c r="AE75" s="21"/>
      <c r="AF75" s="21"/>
      <c r="AG75" s="21"/>
      <c r="AH75" s="21"/>
      <c r="AI75" s="21"/>
      <c r="AJ75" s="21"/>
    </row>
    <row r="76" spans="1:66" ht="19.05" customHeight="1" x14ac:dyDescent="0.2">
      <c r="A76" s="328"/>
      <c r="B76" s="329"/>
      <c r="C76" s="330"/>
      <c r="D76" s="332"/>
      <c r="E76" s="333"/>
      <c r="F76" s="333"/>
      <c r="G76" s="334"/>
      <c r="H76" s="341"/>
      <c r="I76" s="342"/>
      <c r="J76" s="342"/>
      <c r="K76" s="343"/>
      <c r="L76" s="341"/>
      <c r="M76" s="342"/>
      <c r="N76" s="342"/>
      <c r="O76" s="343"/>
      <c r="P76" s="319" t="s">
        <v>105</v>
      </c>
      <c r="Q76" s="320"/>
      <c r="R76" s="320"/>
      <c r="S76" s="321"/>
      <c r="T76" s="322" t="s">
        <v>113</v>
      </c>
      <c r="U76" s="323"/>
      <c r="V76" s="323"/>
      <c r="W76" s="324"/>
      <c r="X76" s="332"/>
      <c r="Y76" s="333"/>
      <c r="Z76" s="333"/>
      <c r="AA76" s="345"/>
      <c r="AE76" s="21"/>
      <c r="AF76" s="21"/>
      <c r="AG76" s="21"/>
      <c r="AH76" s="21"/>
      <c r="AI76" s="21"/>
      <c r="AJ76" s="21"/>
    </row>
    <row r="77" spans="1:66" ht="19.05" customHeight="1" x14ac:dyDescent="0.2">
      <c r="A77" s="317" t="s">
        <v>142</v>
      </c>
      <c r="B77" s="318"/>
      <c r="C77" s="318"/>
      <c r="D77" s="325">
        <f>W14</f>
        <v>0</v>
      </c>
      <c r="E77" s="325"/>
      <c r="F77" s="325"/>
      <c r="G77" s="325"/>
      <c r="H77" s="255">
        <f>ROUNDDOWN(L77*1.1,0)</f>
        <v>0</v>
      </c>
      <c r="I77" s="255"/>
      <c r="J77" s="255"/>
      <c r="K77" s="255"/>
      <c r="L77" s="254"/>
      <c r="M77" s="254"/>
      <c r="N77" s="254"/>
      <c r="O77" s="254"/>
      <c r="P77" s="255">
        <f>IF(D77="本則課税",ROUNDDOWN(L77*2/9,-3),ROUNDDOWN(H77*2/9,-3))</f>
        <v>0</v>
      </c>
      <c r="Q77" s="255"/>
      <c r="R77" s="255"/>
      <c r="S77" s="255"/>
      <c r="T77" s="254">
        <f>IF(D77="本則課税",ROUNDDOWN(L77*1/9,-3),ROUNDDOWN(H77*1/9,-3))</f>
        <v>0</v>
      </c>
      <c r="U77" s="254"/>
      <c r="V77" s="254"/>
      <c r="W77" s="254"/>
      <c r="X77" s="255">
        <f>H77-(P77+T77)</f>
        <v>0</v>
      </c>
      <c r="Y77" s="255"/>
      <c r="Z77" s="255"/>
      <c r="AA77" s="316"/>
      <c r="AB77" s="20"/>
      <c r="AC77" s="44"/>
      <c r="AD77" s="44"/>
      <c r="AE77" s="22"/>
      <c r="AF77" s="45"/>
      <c r="AG77" s="45"/>
      <c r="AH77" s="20"/>
      <c r="AI77" s="44"/>
      <c r="AJ77" s="44"/>
    </row>
    <row r="78" spans="1:66" ht="19.05" customHeight="1" x14ac:dyDescent="0.2">
      <c r="A78" s="317" t="s">
        <v>143</v>
      </c>
      <c r="B78" s="318"/>
      <c r="C78" s="318"/>
      <c r="D78" s="325"/>
      <c r="E78" s="325"/>
      <c r="F78" s="325"/>
      <c r="G78" s="325"/>
      <c r="H78" s="255">
        <f>ROUNDDOWN(L78*1.1,0)</f>
        <v>0</v>
      </c>
      <c r="I78" s="255"/>
      <c r="J78" s="255"/>
      <c r="K78" s="255"/>
      <c r="L78" s="254"/>
      <c r="M78" s="254"/>
      <c r="N78" s="254"/>
      <c r="O78" s="254"/>
      <c r="P78" s="255">
        <f>IF(D77="本則課税",ROUNDDOWN(L78*2/9,-3),ROUNDDOWN(H78*2/9,-3))</f>
        <v>0</v>
      </c>
      <c r="Q78" s="255"/>
      <c r="R78" s="255"/>
      <c r="S78" s="255"/>
      <c r="T78" s="254">
        <f>IF(D77="本則課税",ROUNDDOWN(L78*1/9,-3),ROUNDDOWN(H78*1/9,-3))</f>
        <v>0</v>
      </c>
      <c r="U78" s="254"/>
      <c r="V78" s="254"/>
      <c r="W78" s="254"/>
      <c r="X78" s="255">
        <f>H78-(P78+T78)</f>
        <v>0</v>
      </c>
      <c r="Y78" s="255"/>
      <c r="Z78" s="255"/>
      <c r="AA78" s="316"/>
      <c r="AB78" s="20"/>
      <c r="AC78" s="44"/>
      <c r="AD78" s="44"/>
      <c r="AE78" s="22"/>
      <c r="AF78" s="45"/>
      <c r="AG78" s="45"/>
      <c r="AH78" s="20"/>
      <c r="AI78" s="44"/>
      <c r="AJ78" s="44"/>
    </row>
    <row r="79" spans="1:66" ht="19.05" customHeight="1" x14ac:dyDescent="0.2">
      <c r="A79" s="317" t="s">
        <v>144</v>
      </c>
      <c r="B79" s="318"/>
      <c r="C79" s="318"/>
      <c r="D79" s="325"/>
      <c r="E79" s="325"/>
      <c r="F79" s="325"/>
      <c r="G79" s="325"/>
      <c r="H79" s="255">
        <f>ROUNDDOWN(L79*1.1,0)</f>
        <v>0</v>
      </c>
      <c r="I79" s="255"/>
      <c r="J79" s="255"/>
      <c r="K79" s="255"/>
      <c r="L79" s="254"/>
      <c r="M79" s="254"/>
      <c r="N79" s="254"/>
      <c r="O79" s="254"/>
      <c r="P79" s="255">
        <f>IF(D77="本則課税",ROUNDDOWN(L79*2/9,-3),ROUNDDOWN(H79*2/9,-3))</f>
        <v>0</v>
      </c>
      <c r="Q79" s="255"/>
      <c r="R79" s="255"/>
      <c r="S79" s="255"/>
      <c r="T79" s="254">
        <f>IF(D77="本則課税",ROUNDDOWN(L79*1/9,-3),ROUNDDOWN(H79*1/9,-3))</f>
        <v>0</v>
      </c>
      <c r="U79" s="254"/>
      <c r="V79" s="254"/>
      <c r="W79" s="254"/>
      <c r="X79" s="255">
        <f>H79-(P79+T79)</f>
        <v>0</v>
      </c>
      <c r="Y79" s="255"/>
      <c r="Z79" s="255"/>
      <c r="AA79" s="316"/>
      <c r="AB79" s="20"/>
      <c r="AC79" s="44"/>
      <c r="AD79" s="44"/>
      <c r="AE79" s="22"/>
      <c r="AF79" s="45"/>
      <c r="AG79" s="45"/>
      <c r="AH79" s="20"/>
      <c r="AI79" s="44"/>
      <c r="AJ79" s="44"/>
    </row>
    <row r="80" spans="1:66" ht="19.05" customHeight="1" thickBot="1" x14ac:dyDescent="0.25">
      <c r="A80" s="354" t="s">
        <v>45</v>
      </c>
      <c r="B80" s="240"/>
      <c r="C80" s="240"/>
      <c r="D80" s="240"/>
      <c r="E80" s="240"/>
      <c r="F80" s="240"/>
      <c r="G80" s="240"/>
      <c r="H80" s="355">
        <f>SUM(H77:K79)</f>
        <v>0</v>
      </c>
      <c r="I80" s="355"/>
      <c r="J80" s="355"/>
      <c r="K80" s="355"/>
      <c r="L80" s="355">
        <f>SUM(L77:O79)</f>
        <v>0</v>
      </c>
      <c r="M80" s="356"/>
      <c r="N80" s="356"/>
      <c r="O80" s="357"/>
      <c r="P80" s="355">
        <f t="shared" ref="P80" si="5">SUM(P77:S79)</f>
        <v>0</v>
      </c>
      <c r="Q80" s="355"/>
      <c r="R80" s="355"/>
      <c r="S80" s="355"/>
      <c r="T80" s="355">
        <f t="shared" ref="T80:X80" si="6">SUM(T77:W79)</f>
        <v>0</v>
      </c>
      <c r="U80" s="355"/>
      <c r="V80" s="355"/>
      <c r="W80" s="355"/>
      <c r="X80" s="355">
        <f t="shared" si="6"/>
        <v>0</v>
      </c>
      <c r="Y80" s="355"/>
      <c r="Z80" s="355"/>
      <c r="AA80" s="358"/>
      <c r="AB80" s="20"/>
      <c r="AC80" s="16"/>
      <c r="AD80" s="16"/>
      <c r="AE80" s="16"/>
      <c r="AF80" s="16"/>
      <c r="AG80" s="16"/>
      <c r="AH80" s="20"/>
      <c r="AI80" s="16"/>
      <c r="AJ80" s="16"/>
    </row>
    <row r="81" spans="1:36" ht="19.05" customHeight="1" x14ac:dyDescent="0.2">
      <c r="A81" s="6" t="s">
        <v>126</v>
      </c>
      <c r="N81" s="115"/>
      <c r="O81" s="115"/>
      <c r="P81" s="115"/>
      <c r="Q81" s="111"/>
      <c r="Z81" s="115"/>
      <c r="AA81" s="115"/>
      <c r="AB81" s="115"/>
      <c r="AC81" s="111"/>
      <c r="AD81" s="115"/>
      <c r="AE81" s="115"/>
      <c r="AF81" s="115"/>
      <c r="AG81" s="111"/>
    </row>
    <row r="82" spans="1:36" ht="19.05" customHeight="1" x14ac:dyDescent="0.15">
      <c r="A82" s="19"/>
      <c r="D82" s="16"/>
      <c r="E82" s="16"/>
      <c r="F82" s="16"/>
      <c r="G82" s="16"/>
      <c r="H82" s="16"/>
      <c r="I82" s="16"/>
      <c r="T82" s="44"/>
      <c r="U82" s="44"/>
      <c r="V82" s="20"/>
      <c r="W82" s="44"/>
      <c r="X82" s="44"/>
      <c r="Y82" s="20"/>
      <c r="Z82" s="44"/>
      <c r="AA82" s="44"/>
    </row>
    <row r="83" spans="1:36" ht="19.05" customHeight="1" thickBot="1" x14ac:dyDescent="0.25">
      <c r="A83" s="5" t="s">
        <v>100</v>
      </c>
      <c r="D83" s="16"/>
      <c r="E83" s="16"/>
      <c r="F83" s="16"/>
      <c r="G83" s="16"/>
      <c r="H83" s="16"/>
      <c r="I83" s="16"/>
      <c r="T83" s="44"/>
      <c r="U83" s="44"/>
      <c r="V83" s="20"/>
      <c r="W83" s="44"/>
      <c r="X83" s="44"/>
      <c r="Y83" s="20"/>
      <c r="Z83" s="44"/>
      <c r="AA83" s="44"/>
    </row>
    <row r="84" spans="1:36" ht="45" customHeight="1" x14ac:dyDescent="0.2">
      <c r="A84" s="346" t="s">
        <v>79</v>
      </c>
      <c r="B84" s="347"/>
      <c r="C84" s="347"/>
      <c r="D84" s="347"/>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c r="AC84" s="347"/>
      <c r="AD84" s="347"/>
      <c r="AE84" s="348" t="s">
        <v>83</v>
      </c>
      <c r="AF84" s="348"/>
      <c r="AG84" s="348"/>
      <c r="AH84" s="349" t="s">
        <v>80</v>
      </c>
      <c r="AI84" s="349"/>
      <c r="AJ84" s="350"/>
    </row>
    <row r="85" spans="1:36" ht="45" customHeight="1" x14ac:dyDescent="0.2">
      <c r="A85" s="125">
        <v>1</v>
      </c>
      <c r="B85" s="351" t="s">
        <v>170</v>
      </c>
      <c r="C85" s="351"/>
      <c r="D85" s="351"/>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2" t="e">
        <f>(Y64/(P37+P41+P45))*100</f>
        <v>#DIV/0!</v>
      </c>
      <c r="AF85" s="353"/>
      <c r="AG85" s="46" t="s">
        <v>82</v>
      </c>
      <c r="AH85" s="250" t="e">
        <f>IF(AE85&gt;=130,3,IF(AE85&gt;=120,2,IF(AE85&gt;=110,1,"0")))</f>
        <v>#DIV/0!</v>
      </c>
      <c r="AI85" s="251"/>
      <c r="AJ85" s="47" t="s">
        <v>81</v>
      </c>
    </row>
    <row r="86" spans="1:36" ht="45" customHeight="1" x14ac:dyDescent="0.2">
      <c r="A86" s="373">
        <v>2</v>
      </c>
      <c r="B86" s="374" t="s">
        <v>85</v>
      </c>
      <c r="C86" s="375" t="s">
        <v>101</v>
      </c>
      <c r="D86" s="375"/>
      <c r="E86" s="351" t="s">
        <v>122</v>
      </c>
      <c r="F86" s="351"/>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76" t="str">
        <f>IFERROR(IF(C86="○",(AF17/V17),"×"),0)</f>
        <v>×</v>
      </c>
      <c r="AF86" s="377"/>
      <c r="AG86" s="48" t="s">
        <v>84</v>
      </c>
      <c r="AH86" s="250" t="str">
        <f>IF(AE86="×","×",IF(AE86&gt;=4,3,IF(AE86&gt;=3,2,IF(AE86&gt;=2,1,"0"))))</f>
        <v>×</v>
      </c>
      <c r="AI86" s="251"/>
      <c r="AJ86" s="47" t="s">
        <v>81</v>
      </c>
    </row>
    <row r="87" spans="1:36" ht="45" customHeight="1" x14ac:dyDescent="0.2">
      <c r="A87" s="373"/>
      <c r="B87" s="374"/>
      <c r="C87" s="378" t="s">
        <v>102</v>
      </c>
      <c r="D87" s="378"/>
      <c r="E87" s="351" t="s">
        <v>120</v>
      </c>
      <c r="F87" s="359"/>
      <c r="G87" s="359"/>
      <c r="H87" s="359"/>
      <c r="I87" s="359"/>
      <c r="J87" s="359"/>
      <c r="K87" s="359"/>
      <c r="L87" s="359"/>
      <c r="M87" s="359"/>
      <c r="N87" s="359"/>
      <c r="O87" s="359"/>
      <c r="P87" s="359"/>
      <c r="Q87" s="359"/>
      <c r="R87" s="359"/>
      <c r="S87" s="359"/>
      <c r="T87" s="359"/>
      <c r="U87" s="359"/>
      <c r="V87" s="359"/>
      <c r="W87" s="359"/>
      <c r="X87" s="359"/>
      <c r="Y87" s="359"/>
      <c r="Z87" s="359"/>
      <c r="AA87" s="359"/>
      <c r="AB87" s="359"/>
      <c r="AC87" s="359"/>
      <c r="AD87" s="359"/>
      <c r="AE87" s="360" t="e">
        <f>IF(C87="○",(AB65/J65)*100,"×")</f>
        <v>#DIV/0!</v>
      </c>
      <c r="AF87" s="361"/>
      <c r="AG87" s="46" t="s">
        <v>82</v>
      </c>
      <c r="AH87" s="250" t="e">
        <f>IF(AE87="×","×",IF(AE87&gt;=7,3,IF(AE87&gt;=4,2,IF(AE87&gt;=1,1,"0"))))</f>
        <v>#DIV/0!</v>
      </c>
      <c r="AI87" s="251"/>
      <c r="AJ87" s="47" t="s">
        <v>81</v>
      </c>
    </row>
    <row r="88" spans="1:36" ht="45" customHeight="1" x14ac:dyDescent="0.2">
      <c r="A88" s="125">
        <v>3</v>
      </c>
      <c r="B88" s="351" t="s">
        <v>171</v>
      </c>
      <c r="C88" s="359"/>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60" t="e">
        <f ca="1">(SUMIF(A20:C31,"更新",P20:Q31))/K17</f>
        <v>#DIV/0!</v>
      </c>
      <c r="AF88" s="361"/>
      <c r="AG88" s="46" t="s">
        <v>41</v>
      </c>
      <c r="AH88" s="250" t="e">
        <f ca="1">IF(AE88&gt;=20,2,IF(AE88&gt;=15,1,"0"))</f>
        <v>#DIV/0!</v>
      </c>
      <c r="AI88" s="251"/>
      <c r="AJ88" s="47" t="s">
        <v>81</v>
      </c>
    </row>
    <row r="89" spans="1:36" ht="45" customHeight="1" thickBot="1" x14ac:dyDescent="0.25">
      <c r="A89" s="362" t="s">
        <v>86</v>
      </c>
      <c r="B89" s="363"/>
      <c r="C89" s="363"/>
      <c r="D89" s="363"/>
      <c r="E89" s="363"/>
      <c r="F89" s="363"/>
      <c r="G89" s="363"/>
      <c r="H89" s="363"/>
      <c r="I89" s="363"/>
      <c r="J89" s="363"/>
      <c r="K89" s="363"/>
      <c r="L89" s="363"/>
      <c r="M89" s="363"/>
      <c r="N89" s="363"/>
      <c r="O89" s="363"/>
      <c r="P89" s="363"/>
      <c r="Q89" s="363"/>
      <c r="R89" s="363"/>
      <c r="S89" s="363"/>
      <c r="T89" s="363"/>
      <c r="U89" s="363"/>
      <c r="V89" s="363"/>
      <c r="W89" s="363"/>
      <c r="X89" s="363"/>
      <c r="Y89" s="363"/>
      <c r="Z89" s="363"/>
      <c r="AA89" s="363"/>
      <c r="AB89" s="363"/>
      <c r="AC89" s="363"/>
      <c r="AD89" s="363"/>
      <c r="AE89" s="363"/>
      <c r="AF89" s="363"/>
      <c r="AG89" s="363"/>
      <c r="AH89" s="364" t="e">
        <f>SUM(AH85:AI88)</f>
        <v>#DIV/0!</v>
      </c>
      <c r="AI89" s="365"/>
      <c r="AJ89" s="126" t="s">
        <v>81</v>
      </c>
    </row>
    <row r="90" spans="1:36" ht="19.05" customHeight="1" x14ac:dyDescent="0.2">
      <c r="A90" s="5"/>
      <c r="J90" s="23"/>
      <c r="K90" s="23"/>
      <c r="L90" s="23"/>
      <c r="M90" s="23"/>
      <c r="N90" s="23"/>
      <c r="Q90" s="23"/>
      <c r="R90" s="23"/>
      <c r="S90" s="23"/>
      <c r="T90" s="23"/>
      <c r="U90" s="23"/>
      <c r="X90" s="23"/>
      <c r="Y90" s="23"/>
      <c r="Z90" s="23"/>
      <c r="AA90" s="23"/>
      <c r="AB90" s="23"/>
    </row>
    <row r="91" spans="1:36" ht="19.05" customHeight="1" thickBot="1" x14ac:dyDescent="0.25">
      <c r="A91" s="5" t="s">
        <v>99</v>
      </c>
    </row>
    <row r="92" spans="1:36" ht="45" customHeight="1" thickBot="1" x14ac:dyDescent="0.25">
      <c r="A92" s="127" t="s">
        <v>106</v>
      </c>
      <c r="B92" s="366" t="s">
        <v>172</v>
      </c>
      <c r="C92" s="367"/>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8"/>
      <c r="AE92" s="369" t="e">
        <f>(H80/Y63)</f>
        <v>#DIV/0!</v>
      </c>
      <c r="AF92" s="370"/>
      <c r="AG92" s="370"/>
      <c r="AH92" s="371" t="s">
        <v>121</v>
      </c>
      <c r="AI92" s="371"/>
      <c r="AJ92" s="372"/>
    </row>
    <row r="93" spans="1:36" ht="19.05" customHeight="1" x14ac:dyDescent="0.15">
      <c r="A93" s="5"/>
      <c r="B93" s="5"/>
      <c r="C93" s="5"/>
      <c r="D93" s="5"/>
      <c r="E93" s="5"/>
      <c r="F93" s="5"/>
      <c r="G93" s="5"/>
      <c r="J93" s="5"/>
      <c r="K93" s="5"/>
      <c r="M93" s="112"/>
      <c r="N93" s="112"/>
      <c r="O93" s="112"/>
      <c r="P93" s="112"/>
      <c r="Q93" s="112"/>
      <c r="S93" s="24"/>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2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26"/>
      <c r="D109" s="27"/>
      <c r="E109" s="28"/>
      <c r="F109" s="28"/>
      <c r="G109" s="29"/>
      <c r="H109" s="29"/>
    </row>
    <row r="110" spans="1:36" ht="19.05" customHeight="1" x14ac:dyDescent="0.2">
      <c r="C110" s="29"/>
      <c r="D110" s="30"/>
      <c r="E110" s="31"/>
      <c r="F110" s="31"/>
      <c r="G110" s="29"/>
      <c r="H110" s="29"/>
    </row>
    <row r="111" spans="1:36" ht="19.05" customHeight="1" x14ac:dyDescent="0.15">
      <c r="C111" s="32"/>
      <c r="D111" s="33"/>
      <c r="E111" s="33"/>
      <c r="F111" s="34"/>
      <c r="G111" s="33"/>
      <c r="H111" s="33"/>
    </row>
    <row r="112" spans="1:36" ht="19.05" customHeight="1" x14ac:dyDescent="0.2">
      <c r="C112" s="26"/>
      <c r="D112" s="30"/>
      <c r="E112" s="31"/>
      <c r="F112" s="31"/>
      <c r="G112" s="29"/>
      <c r="H112" s="29"/>
    </row>
    <row r="113" spans="3:8" ht="19.05" customHeight="1" x14ac:dyDescent="0.2">
      <c r="C113" s="35"/>
      <c r="D113" s="26"/>
      <c r="E113" s="36"/>
      <c r="F113" s="31"/>
      <c r="G113" s="26"/>
      <c r="H113" s="26"/>
    </row>
    <row r="114" spans="3:8" ht="19.05" customHeight="1" x14ac:dyDescent="0.2">
      <c r="C114" s="26"/>
      <c r="D114" s="30"/>
      <c r="E114" s="36"/>
      <c r="F114" s="35"/>
      <c r="G114" s="26"/>
      <c r="H114" s="26"/>
    </row>
    <row r="115" spans="3:8" ht="19.05" customHeight="1" x14ac:dyDescent="0.2">
      <c r="C115" s="26"/>
      <c r="D115" s="30"/>
      <c r="E115" s="36"/>
      <c r="F115" s="28"/>
      <c r="G115" s="26"/>
      <c r="H115" s="26"/>
    </row>
  </sheetData>
  <sheetProtection sheet="1" formatCells="0" formatColumns="0" formatRows="0" insertColumns="0" insertRows="0" insertHyperlinks="0" deleteColumns="0" deleteRows="0" sort="0" autoFilter="0" pivotTables="0"/>
  <mergeCells count="419">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S61:T61"/>
    <mergeCell ref="V61:W61"/>
    <mergeCell ref="Y61:Z61"/>
    <mergeCell ref="AB61:AC61"/>
    <mergeCell ref="AE61:AF61"/>
    <mergeCell ref="AH61:AI61"/>
    <mergeCell ref="V60:W60"/>
    <mergeCell ref="Y60:Z60"/>
    <mergeCell ref="AB60:AC60"/>
    <mergeCell ref="AE60:AF60"/>
    <mergeCell ref="AH60:AI60"/>
    <mergeCell ref="S60:T60"/>
    <mergeCell ref="A61:F61"/>
    <mergeCell ref="G61:H61"/>
    <mergeCell ref="J61:K61"/>
    <mergeCell ref="M61:N61"/>
    <mergeCell ref="P61:Q61"/>
    <mergeCell ref="A60:F60"/>
    <mergeCell ref="G60:H60"/>
    <mergeCell ref="J60:K60"/>
    <mergeCell ref="M60:N60"/>
    <mergeCell ref="P60:Q60"/>
    <mergeCell ref="S59:T59"/>
    <mergeCell ref="V59:W59"/>
    <mergeCell ref="Y59:Z59"/>
    <mergeCell ref="AB59:AC59"/>
    <mergeCell ref="AE59:AF59"/>
    <mergeCell ref="AH59:AI59"/>
    <mergeCell ref="V58:W58"/>
    <mergeCell ref="Y58:Z58"/>
    <mergeCell ref="AB58:AC58"/>
    <mergeCell ref="AE58:AF58"/>
    <mergeCell ref="AH58:AI58"/>
    <mergeCell ref="S58:T58"/>
    <mergeCell ref="A59:F59"/>
    <mergeCell ref="G59:H59"/>
    <mergeCell ref="J59:K59"/>
    <mergeCell ref="M59:N59"/>
    <mergeCell ref="P59:Q59"/>
    <mergeCell ref="A58:F58"/>
    <mergeCell ref="G58:H58"/>
    <mergeCell ref="J58:K58"/>
    <mergeCell ref="M58:N58"/>
    <mergeCell ref="P58:Q58"/>
    <mergeCell ref="S57:T57"/>
    <mergeCell ref="V57:W57"/>
    <mergeCell ref="Y57:Z57"/>
    <mergeCell ref="AB57:AC57"/>
    <mergeCell ref="AE57:AF57"/>
    <mergeCell ref="AH57:AI57"/>
    <mergeCell ref="V56:W56"/>
    <mergeCell ref="Y56:Z56"/>
    <mergeCell ref="AB56:AC56"/>
    <mergeCell ref="AE56:AF56"/>
    <mergeCell ref="AH56:AI56"/>
    <mergeCell ref="S56:T56"/>
    <mergeCell ref="A57:F57"/>
    <mergeCell ref="G57:H57"/>
    <mergeCell ref="J57:K57"/>
    <mergeCell ref="M57:N57"/>
    <mergeCell ref="P57:Q57"/>
    <mergeCell ref="A56:F56"/>
    <mergeCell ref="G56:H56"/>
    <mergeCell ref="J56:K56"/>
    <mergeCell ref="M56:N56"/>
    <mergeCell ref="P56:Q56"/>
    <mergeCell ref="S55:T55"/>
    <mergeCell ref="V55:W55"/>
    <mergeCell ref="Y55:Z55"/>
    <mergeCell ref="AB55:AC55"/>
    <mergeCell ref="AE55:AF55"/>
    <mergeCell ref="AH55:AI55"/>
    <mergeCell ref="V54:W54"/>
    <mergeCell ref="Y54:Z54"/>
    <mergeCell ref="AB54:AC54"/>
    <mergeCell ref="AE54:AF54"/>
    <mergeCell ref="AH54:AI54"/>
    <mergeCell ref="S54:T54"/>
    <mergeCell ref="A55:F55"/>
    <mergeCell ref="G55:H55"/>
    <mergeCell ref="J55:K55"/>
    <mergeCell ref="M55:N55"/>
    <mergeCell ref="P55:Q55"/>
    <mergeCell ref="A54:F54"/>
    <mergeCell ref="G54:H54"/>
    <mergeCell ref="J54:K54"/>
    <mergeCell ref="M54:N54"/>
    <mergeCell ref="P54:Q54"/>
    <mergeCell ref="S53:T53"/>
    <mergeCell ref="V53:W53"/>
    <mergeCell ref="Y53:Z53"/>
    <mergeCell ref="AB53:AC53"/>
    <mergeCell ref="AE53:AF53"/>
    <mergeCell ref="AH53:AI53"/>
    <mergeCell ref="V52:W52"/>
    <mergeCell ref="Y52:Z52"/>
    <mergeCell ref="AB52:AC52"/>
    <mergeCell ref="AE52:AF52"/>
    <mergeCell ref="AH52:AI52"/>
    <mergeCell ref="S52:T52"/>
    <mergeCell ref="A53:F53"/>
    <mergeCell ref="G53:H53"/>
    <mergeCell ref="J53:K53"/>
    <mergeCell ref="M53:N53"/>
    <mergeCell ref="P53:Q53"/>
    <mergeCell ref="A52:F52"/>
    <mergeCell ref="G52:H52"/>
    <mergeCell ref="J52:K52"/>
    <mergeCell ref="M52:N52"/>
    <mergeCell ref="P52:Q52"/>
    <mergeCell ref="S51:T51"/>
    <mergeCell ref="V51:W51"/>
    <mergeCell ref="Y51:Z51"/>
    <mergeCell ref="AB51:AC51"/>
    <mergeCell ref="AE51:AF51"/>
    <mergeCell ref="AH51:AI51"/>
    <mergeCell ref="V49:X50"/>
    <mergeCell ref="Y49:AA50"/>
    <mergeCell ref="AB49:AD50"/>
    <mergeCell ref="AE49:AG50"/>
    <mergeCell ref="AH49:AJ50"/>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G41:H41"/>
    <mergeCell ref="I41:L41"/>
    <mergeCell ref="M41:O41"/>
    <mergeCell ref="P41:Q41"/>
    <mergeCell ref="A51:F51"/>
    <mergeCell ref="G51:H51"/>
    <mergeCell ref="J51:K51"/>
    <mergeCell ref="M51:N51"/>
    <mergeCell ref="P51:Q51"/>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A36:C36"/>
    <mergeCell ref="D36:F36"/>
    <mergeCell ref="G36:L36"/>
    <mergeCell ref="M36:O36"/>
    <mergeCell ref="P36:Q36"/>
    <mergeCell ref="S36:AJ36"/>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S31:AJ31"/>
    <mergeCell ref="P33:Q33"/>
    <mergeCell ref="AB33:AC33"/>
    <mergeCell ref="A34:C34"/>
    <mergeCell ref="D34:F35"/>
    <mergeCell ref="H34:L34"/>
    <mergeCell ref="N34:W34"/>
    <mergeCell ref="Y34:AJ34"/>
    <mergeCell ref="A35:C35"/>
    <mergeCell ref="G35:L35"/>
    <mergeCell ref="A31:C31"/>
    <mergeCell ref="D31:F31"/>
    <mergeCell ref="G31:H31"/>
    <mergeCell ref="I31:L31"/>
    <mergeCell ref="M31:O31"/>
    <mergeCell ref="P31:Q31"/>
    <mergeCell ref="T35:U35"/>
    <mergeCell ref="V35:W35"/>
    <mergeCell ref="AB35:AJ35"/>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V21:W21"/>
    <mergeCell ref="AB21:AJ21"/>
    <mergeCell ref="A22:C22"/>
    <mergeCell ref="D22:F22"/>
    <mergeCell ref="G22:L22"/>
    <mergeCell ref="M22:O22"/>
    <mergeCell ref="P22:Q22"/>
    <mergeCell ref="S22:AJ22"/>
    <mergeCell ref="K17:L17"/>
    <mergeCell ref="P19:Q19"/>
    <mergeCell ref="AB19:AC19"/>
    <mergeCell ref="A20:C20"/>
    <mergeCell ref="D20:F21"/>
    <mergeCell ref="H20:L20"/>
    <mergeCell ref="Y20:AJ20"/>
    <mergeCell ref="A21:C21"/>
    <mergeCell ref="G21:L21"/>
    <mergeCell ref="T21:U21"/>
    <mergeCell ref="V17:W17"/>
    <mergeCell ref="AF17:AG17"/>
    <mergeCell ref="AH17:AI17"/>
    <mergeCell ref="A13:F13"/>
    <mergeCell ref="G13:J13"/>
    <mergeCell ref="K13:R13"/>
    <mergeCell ref="S13:V13"/>
    <mergeCell ref="W13:AJ13"/>
    <mergeCell ref="A14:F14"/>
    <mergeCell ref="G14:R14"/>
    <mergeCell ref="S14:V14"/>
    <mergeCell ref="W14:Z14"/>
    <mergeCell ref="AA14:AJ14"/>
    <mergeCell ref="A11:F12"/>
    <mergeCell ref="H11:AJ11"/>
    <mergeCell ref="G12:AJ12"/>
    <mergeCell ref="AA8:AJ8"/>
    <mergeCell ref="G9:J9"/>
    <mergeCell ref="K9:R9"/>
    <mergeCell ref="S9:Z9"/>
    <mergeCell ref="AA9:AB9"/>
    <mergeCell ref="AE9:AJ9"/>
    <mergeCell ref="A7:F10"/>
    <mergeCell ref="G7:J7"/>
    <mergeCell ref="K7:R7"/>
    <mergeCell ref="S7:V7"/>
    <mergeCell ref="W7:AJ7"/>
    <mergeCell ref="G8:L8"/>
    <mergeCell ref="M8:N8"/>
    <mergeCell ref="P8:R8"/>
    <mergeCell ref="S8:X8"/>
    <mergeCell ref="Y8:Z8"/>
    <mergeCell ref="A3:AJ3"/>
    <mergeCell ref="A6:F6"/>
    <mergeCell ref="G6:R6"/>
    <mergeCell ref="S6:X6"/>
    <mergeCell ref="Y6:Z6"/>
    <mergeCell ref="AG6:AJ6"/>
    <mergeCell ref="G10:V10"/>
    <mergeCell ref="W10:X10"/>
    <mergeCell ref="Y10:AJ10"/>
  </mergeCells>
  <phoneticPr fontId="5"/>
  <dataValidations count="8">
    <dataValidation type="whole" allowBlank="1" showInputMessage="1" showErrorMessage="1" sqref="V51:W62 J51:K62 M51:N62 S51:T62" xr:uid="{00000000-0002-0000-0000-000000000000}">
      <formula1>0</formula1>
      <formula2>9.99999999999999E+30</formula2>
    </dataValidation>
    <dataValidation type="whole" allowBlank="1" showInputMessage="1" showErrorMessage="1" sqref="G51:H62" xr:uid="{00000000-0002-0000-0000-000001000000}">
      <formula1>1</formula1>
      <formula2>999</formula2>
    </dataValidation>
    <dataValidation type="list" allowBlank="1" showInputMessage="1" showErrorMessage="1" sqref="A36:C36 A40:C40 A44:C44" xr:uid="{00000000-0002-0000-0000-000002000000}">
      <formula1>"当該事業,継続利用,その他,　"</formula1>
    </dataValidation>
    <dataValidation type="list" allowBlank="1" showInputMessage="1" showErrorMessage="1" sqref="W14:Z14" xr:uid="{00000000-0002-0000-0000-000003000000}">
      <formula1>"本則課税,簡易課税,免税"</formula1>
    </dataValidation>
    <dataValidation type="list" allowBlank="1" showInputMessage="1" showErrorMessage="1" sqref="A30:C30 A22:C22 A26:C26" xr:uid="{00000000-0002-0000-0000-000004000000}">
      <formula1>"更新,継続利用"</formula1>
    </dataValidation>
    <dataValidation type="list" allowBlank="1" showInputMessage="1" showErrorMessage="1" sqref="C86:D87" xr:uid="{00000000-0002-0000-0000-000005000000}">
      <formula1>"○,×"</formula1>
    </dataValidation>
    <dataValidation type="list" allowBlank="1" showInputMessage="1" showErrorMessage="1" sqref="Y8:Z8 W10:X10" xr:uid="{00000000-0002-0000-0000-000006000000}">
      <formula1>"有,無"</formula1>
    </dataValidation>
    <dataValidation type="list" allowBlank="1" showInputMessage="1" showErrorMessage="1" sqref="Y6:Z6 AA9:AB9" xr:uid="{00000000-0002-0000-0000-000007000000}">
      <formula1>"明治,大正,昭和,平成,令和"</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rowBreaks count="1" manualBreakCount="1">
    <brk id="6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53340</xdr:colOff>
                    <xdr:row>19</xdr:row>
                    <xdr:rowOff>53340</xdr:rowOff>
                  </from>
                  <to>
                    <xdr:col>9</xdr:col>
                    <xdr:colOff>53340</xdr:colOff>
                    <xdr:row>19</xdr:row>
                    <xdr:rowOff>198120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12</xdr:col>
                    <xdr:colOff>53340</xdr:colOff>
                    <xdr:row>19</xdr:row>
                    <xdr:rowOff>53340</xdr:rowOff>
                  </from>
                  <to>
                    <xdr:col>15</xdr:col>
                    <xdr:colOff>53340</xdr:colOff>
                    <xdr:row>19</xdr:row>
                    <xdr:rowOff>198120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23</xdr:col>
                    <xdr:colOff>53340</xdr:colOff>
                    <xdr:row>19</xdr:row>
                    <xdr:rowOff>53340</xdr:rowOff>
                  </from>
                  <to>
                    <xdr:col>27</xdr:col>
                    <xdr:colOff>53340</xdr:colOff>
                    <xdr:row>19</xdr:row>
                    <xdr:rowOff>190500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53340</xdr:colOff>
                    <xdr:row>23</xdr:row>
                    <xdr:rowOff>53340</xdr:rowOff>
                  </from>
                  <to>
                    <xdr:col>9</xdr:col>
                    <xdr:colOff>53340</xdr:colOff>
                    <xdr:row>23</xdr:row>
                    <xdr:rowOff>198120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23</xdr:col>
                    <xdr:colOff>53340</xdr:colOff>
                    <xdr:row>23</xdr:row>
                    <xdr:rowOff>53340</xdr:rowOff>
                  </from>
                  <to>
                    <xdr:col>27</xdr:col>
                    <xdr:colOff>114300</xdr:colOff>
                    <xdr:row>23</xdr:row>
                    <xdr:rowOff>198120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6</xdr:col>
                    <xdr:colOff>53340</xdr:colOff>
                    <xdr:row>27</xdr:row>
                    <xdr:rowOff>53340</xdr:rowOff>
                  </from>
                  <to>
                    <xdr:col>9</xdr:col>
                    <xdr:colOff>53340</xdr:colOff>
                    <xdr:row>27</xdr:row>
                    <xdr:rowOff>198120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23</xdr:col>
                    <xdr:colOff>53340</xdr:colOff>
                    <xdr:row>27</xdr:row>
                    <xdr:rowOff>53340</xdr:rowOff>
                  </from>
                  <to>
                    <xdr:col>27</xdr:col>
                    <xdr:colOff>83820</xdr:colOff>
                    <xdr:row>27</xdr:row>
                    <xdr:rowOff>190500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6</xdr:col>
                    <xdr:colOff>53340</xdr:colOff>
                    <xdr:row>33</xdr:row>
                    <xdr:rowOff>53340</xdr:rowOff>
                  </from>
                  <to>
                    <xdr:col>9</xdr:col>
                    <xdr:colOff>53340</xdr:colOff>
                    <xdr:row>33</xdr:row>
                    <xdr:rowOff>198120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12</xdr:col>
                    <xdr:colOff>53340</xdr:colOff>
                    <xdr:row>33</xdr:row>
                    <xdr:rowOff>53340</xdr:rowOff>
                  </from>
                  <to>
                    <xdr:col>15</xdr:col>
                    <xdr:colOff>53340</xdr:colOff>
                    <xdr:row>33</xdr:row>
                    <xdr:rowOff>198120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23</xdr:col>
                    <xdr:colOff>53340</xdr:colOff>
                    <xdr:row>33</xdr:row>
                    <xdr:rowOff>53340</xdr:rowOff>
                  </from>
                  <to>
                    <xdr:col>27</xdr:col>
                    <xdr:colOff>76200</xdr:colOff>
                    <xdr:row>33</xdr:row>
                    <xdr:rowOff>205740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6</xdr:col>
                    <xdr:colOff>53340</xdr:colOff>
                    <xdr:row>37</xdr:row>
                    <xdr:rowOff>53340</xdr:rowOff>
                  </from>
                  <to>
                    <xdr:col>9</xdr:col>
                    <xdr:colOff>53340</xdr:colOff>
                    <xdr:row>37</xdr:row>
                    <xdr:rowOff>198120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12</xdr:col>
                    <xdr:colOff>53340</xdr:colOff>
                    <xdr:row>37</xdr:row>
                    <xdr:rowOff>53340</xdr:rowOff>
                  </from>
                  <to>
                    <xdr:col>15</xdr:col>
                    <xdr:colOff>53340</xdr:colOff>
                    <xdr:row>37</xdr:row>
                    <xdr:rowOff>198120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23</xdr:col>
                    <xdr:colOff>53340</xdr:colOff>
                    <xdr:row>37</xdr:row>
                    <xdr:rowOff>53340</xdr:rowOff>
                  </from>
                  <to>
                    <xdr:col>27</xdr:col>
                    <xdr:colOff>114300</xdr:colOff>
                    <xdr:row>37</xdr:row>
                    <xdr:rowOff>198120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6</xdr:col>
                    <xdr:colOff>53340</xdr:colOff>
                    <xdr:row>41</xdr:row>
                    <xdr:rowOff>53340</xdr:rowOff>
                  </from>
                  <to>
                    <xdr:col>9</xdr:col>
                    <xdr:colOff>53340</xdr:colOff>
                    <xdr:row>41</xdr:row>
                    <xdr:rowOff>198120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12</xdr:col>
                    <xdr:colOff>53340</xdr:colOff>
                    <xdr:row>41</xdr:row>
                    <xdr:rowOff>53340</xdr:rowOff>
                  </from>
                  <to>
                    <xdr:col>15</xdr:col>
                    <xdr:colOff>53340</xdr:colOff>
                    <xdr:row>41</xdr:row>
                    <xdr:rowOff>198120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23</xdr:col>
                    <xdr:colOff>53340</xdr:colOff>
                    <xdr:row>41</xdr:row>
                    <xdr:rowOff>38100</xdr:rowOff>
                  </from>
                  <to>
                    <xdr:col>27</xdr:col>
                    <xdr:colOff>106680</xdr:colOff>
                    <xdr:row>41</xdr:row>
                    <xdr:rowOff>198120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66"/>
  <sheetViews>
    <sheetView showZeros="0" view="pageBreakPreview" zoomScaleNormal="100" zoomScaleSheetLayoutView="100" workbookViewId="0"/>
  </sheetViews>
  <sheetFormatPr defaultColWidth="9" defaultRowHeight="19.05" customHeight="1" x14ac:dyDescent="0.2"/>
  <cols>
    <col min="1" max="36" width="3.88671875" style="69" customWidth="1"/>
    <col min="37" max="37" width="17.88671875" style="69" customWidth="1"/>
    <col min="38" max="16384" width="9" style="69"/>
  </cols>
  <sheetData>
    <row r="1" spans="1:41" ht="19.05" customHeight="1" x14ac:dyDescent="0.2">
      <c r="A1" s="68" t="s">
        <v>177</v>
      </c>
    </row>
    <row r="2" spans="1:41" ht="19.05" customHeight="1" x14ac:dyDescent="0.2">
      <c r="A2" s="68"/>
      <c r="AK2" s="523" t="s">
        <v>178</v>
      </c>
    </row>
    <row r="3" spans="1:41" ht="19.05" customHeight="1" x14ac:dyDescent="0.2">
      <c r="A3" s="386" t="s">
        <v>175</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row>
    <row r="4" spans="1:41" ht="19.05" customHeight="1" x14ac:dyDescent="0.2">
      <c r="AK4" s="523" t="s">
        <v>179</v>
      </c>
    </row>
    <row r="5" spans="1:41" ht="19.05" customHeight="1" thickBot="1" x14ac:dyDescent="0.25">
      <c r="A5" s="68" t="s">
        <v>11</v>
      </c>
      <c r="B5" s="68"/>
      <c r="C5" s="68"/>
      <c r="D5" s="68"/>
      <c r="E5" s="68"/>
      <c r="F5" s="68"/>
      <c r="G5" s="68"/>
    </row>
    <row r="6" spans="1:41" ht="19.05" customHeight="1" x14ac:dyDescent="0.2">
      <c r="A6" s="479" t="s">
        <v>129</v>
      </c>
      <c r="B6" s="480"/>
      <c r="C6" s="480"/>
      <c r="D6" s="480"/>
      <c r="E6" s="480"/>
      <c r="F6" s="481"/>
      <c r="G6" s="485" t="s">
        <v>134</v>
      </c>
      <c r="H6" s="486"/>
      <c r="I6" s="486"/>
      <c r="J6" s="486"/>
      <c r="K6" s="486"/>
      <c r="L6" s="486"/>
      <c r="M6" s="486"/>
      <c r="N6" s="487"/>
      <c r="O6" s="482" t="s">
        <v>130</v>
      </c>
      <c r="P6" s="483"/>
      <c r="Q6" s="483"/>
      <c r="R6" s="483"/>
      <c r="S6" s="483"/>
      <c r="T6" s="483"/>
      <c r="U6" s="484"/>
      <c r="V6" s="489"/>
      <c r="W6" s="489"/>
      <c r="X6" s="70" t="s">
        <v>132</v>
      </c>
      <c r="Y6" s="482" t="s">
        <v>131</v>
      </c>
      <c r="Z6" s="483"/>
      <c r="AA6" s="483"/>
      <c r="AB6" s="483"/>
      <c r="AC6" s="483"/>
      <c r="AD6" s="483"/>
      <c r="AE6" s="483"/>
      <c r="AF6" s="483"/>
      <c r="AG6" s="484"/>
      <c r="AH6" s="488" t="s">
        <v>133</v>
      </c>
      <c r="AI6" s="488"/>
      <c r="AJ6" s="71" t="s">
        <v>132</v>
      </c>
      <c r="AL6" s="72"/>
    </row>
    <row r="7" spans="1:41" ht="19.05" customHeight="1" x14ac:dyDescent="0.2">
      <c r="A7" s="468" t="s">
        <v>128</v>
      </c>
      <c r="B7" s="469"/>
      <c r="C7" s="469"/>
      <c r="D7" s="469"/>
      <c r="E7" s="469"/>
      <c r="F7" s="470"/>
      <c r="G7" s="471">
        <f>【様式２】要望調査票!G6</f>
        <v>0</v>
      </c>
      <c r="H7" s="472"/>
      <c r="I7" s="472"/>
      <c r="J7" s="472"/>
      <c r="K7" s="472"/>
      <c r="L7" s="472"/>
      <c r="M7" s="472"/>
      <c r="N7" s="472"/>
      <c r="O7" s="472"/>
      <c r="P7" s="472"/>
      <c r="Q7" s="472"/>
      <c r="R7" s="473"/>
      <c r="S7" s="469" t="s">
        <v>18</v>
      </c>
      <c r="T7" s="469"/>
      <c r="U7" s="469"/>
      <c r="V7" s="469"/>
      <c r="W7" s="469"/>
      <c r="X7" s="470"/>
      <c r="Y7" s="474">
        <f>【様式２】要望調査票!Y6</f>
        <v>0</v>
      </c>
      <c r="Z7" s="474"/>
      <c r="AA7" s="73">
        <f>【様式２】要望調査票!AA6</f>
        <v>0</v>
      </c>
      <c r="AB7" s="74" t="s">
        <v>5</v>
      </c>
      <c r="AC7" s="75">
        <f>【様式２】要望調査票!AC6</f>
        <v>0</v>
      </c>
      <c r="AD7" s="74" t="s">
        <v>6</v>
      </c>
      <c r="AE7" s="75">
        <f>【様式２】要望調査票!AE6</f>
        <v>0</v>
      </c>
      <c r="AF7" s="76" t="s">
        <v>7</v>
      </c>
      <c r="AG7" s="475"/>
      <c r="AH7" s="475"/>
      <c r="AI7" s="475"/>
      <c r="AJ7" s="476"/>
      <c r="AL7" s="72"/>
    </row>
    <row r="8" spans="1:41" ht="19.05" customHeight="1" x14ac:dyDescent="0.2">
      <c r="A8" s="449" t="s">
        <v>62</v>
      </c>
      <c r="B8" s="450"/>
      <c r="C8" s="450"/>
      <c r="D8" s="450"/>
      <c r="E8" s="450"/>
      <c r="F8" s="451"/>
      <c r="G8" s="452" t="s">
        <v>108</v>
      </c>
      <c r="H8" s="453"/>
      <c r="I8" s="453"/>
      <c r="J8" s="454"/>
      <c r="K8" s="477">
        <f>【様式２】要望調査票!K7</f>
        <v>0</v>
      </c>
      <c r="L8" s="456"/>
      <c r="M8" s="456"/>
      <c r="N8" s="456"/>
      <c r="O8" s="456"/>
      <c r="P8" s="456"/>
      <c r="Q8" s="456"/>
      <c r="R8" s="457"/>
      <c r="S8" s="452" t="s">
        <v>109</v>
      </c>
      <c r="T8" s="453"/>
      <c r="U8" s="453"/>
      <c r="V8" s="454"/>
      <c r="W8" s="477">
        <f>【様式２】要望調査票!W7</f>
        <v>0</v>
      </c>
      <c r="X8" s="477"/>
      <c r="Y8" s="477"/>
      <c r="Z8" s="477"/>
      <c r="AA8" s="477"/>
      <c r="AB8" s="477"/>
      <c r="AC8" s="477"/>
      <c r="AD8" s="477"/>
      <c r="AE8" s="477"/>
      <c r="AF8" s="477"/>
      <c r="AG8" s="477"/>
      <c r="AH8" s="477"/>
      <c r="AI8" s="477"/>
      <c r="AJ8" s="478"/>
      <c r="AL8" s="72"/>
      <c r="AO8" s="72"/>
    </row>
    <row r="9" spans="1:41" ht="19.05" customHeight="1" x14ac:dyDescent="0.2">
      <c r="A9" s="449" t="s">
        <v>3</v>
      </c>
      <c r="B9" s="450"/>
      <c r="C9" s="450"/>
      <c r="D9" s="450"/>
      <c r="E9" s="450"/>
      <c r="F9" s="451"/>
      <c r="G9" s="77" t="s">
        <v>9</v>
      </c>
      <c r="H9" s="493">
        <f>【様式２】要望調査票!H11</f>
        <v>0</v>
      </c>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4"/>
      <c r="AL9" s="72"/>
    </row>
    <row r="10" spans="1:41" ht="19.05" customHeight="1" x14ac:dyDescent="0.2">
      <c r="A10" s="490"/>
      <c r="B10" s="491"/>
      <c r="C10" s="491"/>
      <c r="D10" s="491"/>
      <c r="E10" s="491"/>
      <c r="F10" s="492"/>
      <c r="G10" s="495">
        <f>【様式２】要望調査票!G12</f>
        <v>0</v>
      </c>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7"/>
      <c r="AL10" s="72"/>
    </row>
    <row r="11" spans="1:41" ht="19.05" customHeight="1" x14ac:dyDescent="0.2">
      <c r="A11" s="449" t="s">
        <v>8</v>
      </c>
      <c r="B11" s="450"/>
      <c r="C11" s="450"/>
      <c r="D11" s="450"/>
      <c r="E11" s="450"/>
      <c r="F11" s="451"/>
      <c r="G11" s="452" t="s">
        <v>89</v>
      </c>
      <c r="H11" s="453"/>
      <c r="I11" s="453"/>
      <c r="J11" s="454"/>
      <c r="K11" s="455">
        <f>【様式２】要望調査票!K13</f>
        <v>0</v>
      </c>
      <c r="L11" s="456"/>
      <c r="M11" s="456"/>
      <c r="N11" s="456"/>
      <c r="O11" s="456"/>
      <c r="P11" s="456"/>
      <c r="Q11" s="456"/>
      <c r="R11" s="457"/>
      <c r="S11" s="458" t="s">
        <v>90</v>
      </c>
      <c r="T11" s="459"/>
      <c r="U11" s="459"/>
      <c r="V11" s="460"/>
      <c r="W11" s="461">
        <f>【様式２】要望調査票!W13</f>
        <v>0</v>
      </c>
      <c r="X11" s="461"/>
      <c r="Y11" s="461"/>
      <c r="Z11" s="461"/>
      <c r="AA11" s="461"/>
      <c r="AB11" s="461"/>
      <c r="AC11" s="461"/>
      <c r="AD11" s="461"/>
      <c r="AE11" s="461"/>
      <c r="AF11" s="461"/>
      <c r="AG11" s="461"/>
      <c r="AH11" s="461"/>
      <c r="AI11" s="461"/>
      <c r="AJ11" s="462"/>
    </row>
    <row r="12" spans="1:41" ht="19.05" customHeight="1" thickBot="1" x14ac:dyDescent="0.25">
      <c r="A12" s="463" t="s">
        <v>59</v>
      </c>
      <c r="B12" s="464"/>
      <c r="C12" s="464"/>
      <c r="D12" s="464"/>
      <c r="E12" s="464"/>
      <c r="F12" s="464"/>
      <c r="G12" s="465">
        <f>【様式２】要望調査票!G14</f>
        <v>0</v>
      </c>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7"/>
    </row>
    <row r="13" spans="1:41" ht="19.05" customHeight="1" x14ac:dyDescent="0.2">
      <c r="A13" s="69" t="s">
        <v>135</v>
      </c>
      <c r="B13" s="68"/>
      <c r="C13" s="68"/>
      <c r="D13" s="68"/>
      <c r="E13" s="68"/>
      <c r="F13" s="68"/>
      <c r="G13" s="67"/>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row>
    <row r="14" spans="1:41" ht="19.05" customHeight="1" x14ac:dyDescent="0.2">
      <c r="A14" s="68"/>
      <c r="B14" s="68"/>
      <c r="C14" s="68"/>
      <c r="D14" s="78"/>
      <c r="E14" s="68"/>
      <c r="F14" s="68"/>
      <c r="G14" s="68"/>
      <c r="H14" s="68"/>
      <c r="I14" s="68"/>
      <c r="J14" s="68"/>
      <c r="K14" s="68"/>
      <c r="L14" s="68"/>
      <c r="M14" s="68"/>
      <c r="N14" s="68"/>
      <c r="O14" s="68"/>
      <c r="P14" s="79"/>
      <c r="Q14" s="68"/>
      <c r="R14" s="68"/>
      <c r="S14" s="68"/>
      <c r="T14" s="68"/>
      <c r="U14" s="68"/>
      <c r="V14" s="68"/>
      <c r="W14" s="68"/>
      <c r="X14" s="68"/>
      <c r="Y14" s="68"/>
      <c r="Z14" s="68"/>
      <c r="AA14" s="68"/>
      <c r="AB14" s="68"/>
      <c r="AC14" s="68"/>
      <c r="AD14" s="68"/>
      <c r="AE14" s="68"/>
      <c r="AF14" s="68"/>
      <c r="AG14" s="68"/>
      <c r="AH14" s="68"/>
      <c r="AI14" s="68"/>
      <c r="AJ14" s="68"/>
    </row>
    <row r="15" spans="1:41" ht="19.05" customHeight="1" x14ac:dyDescent="0.2">
      <c r="A15" s="68" t="s">
        <v>10</v>
      </c>
      <c r="B15" s="68"/>
      <c r="C15" s="68"/>
      <c r="D15" s="68"/>
      <c r="E15" s="68"/>
      <c r="F15" s="68"/>
      <c r="G15" s="67"/>
      <c r="H15" s="393"/>
      <c r="I15" s="393"/>
      <c r="J15" s="393"/>
      <c r="K15" s="393"/>
      <c r="L15" s="393"/>
      <c r="M15" s="393"/>
      <c r="N15" s="393"/>
      <c r="O15" s="393"/>
      <c r="P15" s="394"/>
      <c r="Q15" s="394"/>
      <c r="R15" s="68"/>
      <c r="S15" s="68"/>
      <c r="T15" s="68"/>
      <c r="U15" s="68"/>
      <c r="V15" s="68"/>
      <c r="W15" s="68"/>
      <c r="X15" s="68"/>
      <c r="Y15" s="68"/>
      <c r="Z15" s="68"/>
      <c r="AA15" s="68"/>
      <c r="AB15" s="68"/>
      <c r="AC15" s="68"/>
      <c r="AD15" s="68"/>
      <c r="AE15" s="68"/>
      <c r="AF15" s="68"/>
      <c r="AG15" s="68"/>
      <c r="AH15" s="68"/>
      <c r="AI15" s="68"/>
      <c r="AJ15" s="68"/>
    </row>
    <row r="16" spans="1:41" ht="19.05" customHeight="1" thickBot="1" x14ac:dyDescent="0.25">
      <c r="A16" s="68" t="s">
        <v>44</v>
      </c>
      <c r="B16" s="68"/>
      <c r="C16" s="68"/>
      <c r="D16" s="68"/>
      <c r="E16" s="68"/>
      <c r="F16" s="68"/>
      <c r="G16" s="68"/>
      <c r="H16" s="68"/>
      <c r="I16" s="398">
        <f>【様式２】要望調査票!K17</f>
        <v>0</v>
      </c>
      <c r="J16" s="398"/>
      <c r="K16" s="68" t="s">
        <v>20</v>
      </c>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row>
    <row r="17" spans="1:36" ht="19.05" customHeight="1" thickBot="1" x14ac:dyDescent="0.25">
      <c r="A17" s="399"/>
      <c r="B17" s="400"/>
      <c r="C17" s="401"/>
      <c r="D17" s="399" t="s">
        <v>46</v>
      </c>
      <c r="E17" s="400"/>
      <c r="F17" s="400"/>
      <c r="G17" s="400"/>
      <c r="H17" s="400"/>
      <c r="I17" s="400"/>
      <c r="J17" s="400"/>
      <c r="K17" s="400"/>
      <c r="L17" s="400"/>
      <c r="M17" s="400"/>
      <c r="N17" s="400"/>
      <c r="O17" s="400"/>
      <c r="P17" s="400"/>
      <c r="Q17" s="400"/>
      <c r="R17" s="400"/>
      <c r="S17" s="401"/>
      <c r="T17" s="80"/>
      <c r="U17" s="399" t="s">
        <v>47</v>
      </c>
      <c r="V17" s="400"/>
      <c r="W17" s="400"/>
      <c r="X17" s="400"/>
      <c r="Y17" s="400"/>
      <c r="Z17" s="400"/>
      <c r="AA17" s="400"/>
      <c r="AB17" s="400"/>
      <c r="AC17" s="400"/>
      <c r="AD17" s="400"/>
      <c r="AE17" s="400"/>
      <c r="AF17" s="400"/>
      <c r="AG17" s="400"/>
      <c r="AH17" s="400"/>
      <c r="AI17" s="400"/>
      <c r="AJ17" s="401"/>
    </row>
    <row r="18" spans="1:36" ht="19.05" customHeight="1" x14ac:dyDescent="0.2">
      <c r="A18" s="498" t="s">
        <v>139</v>
      </c>
      <c r="B18" s="499"/>
      <c r="C18" s="500"/>
      <c r="D18" s="402" t="s">
        <v>25</v>
      </c>
      <c r="E18" s="403"/>
      <c r="F18" s="403"/>
      <c r="G18" s="403"/>
      <c r="H18" s="387" t="str">
        <f>IF(【様式２】要望調査票!A22="更新",$G$7,"")</f>
        <v/>
      </c>
      <c r="I18" s="387"/>
      <c r="J18" s="387"/>
      <c r="K18" s="387"/>
      <c r="L18" s="387"/>
      <c r="M18" s="387"/>
      <c r="N18" s="387"/>
      <c r="O18" s="387"/>
      <c r="P18" s="387"/>
      <c r="Q18" s="387"/>
      <c r="R18" s="387"/>
      <c r="S18" s="388"/>
      <c r="T18" s="68"/>
      <c r="U18" s="402" t="s">
        <v>25</v>
      </c>
      <c r="V18" s="403"/>
      <c r="W18" s="403"/>
      <c r="X18" s="403"/>
      <c r="Y18" s="387" t="str">
        <f>IF(【様式２】要望調査票!A36="当該事業",$G$7,"")</f>
        <v/>
      </c>
      <c r="Z18" s="387"/>
      <c r="AA18" s="387"/>
      <c r="AB18" s="387"/>
      <c r="AC18" s="387"/>
      <c r="AD18" s="387"/>
      <c r="AE18" s="387"/>
      <c r="AF18" s="387"/>
      <c r="AG18" s="387"/>
      <c r="AH18" s="387"/>
      <c r="AI18" s="387"/>
      <c r="AJ18" s="388"/>
    </row>
    <row r="19" spans="1:36" ht="19.05" customHeight="1" x14ac:dyDescent="0.2">
      <c r="A19" s="501"/>
      <c r="B19" s="502"/>
      <c r="C19" s="503"/>
      <c r="D19" s="248" t="s">
        <v>37</v>
      </c>
      <c r="E19" s="249"/>
      <c r="F19" s="249"/>
      <c r="G19" s="249"/>
      <c r="H19" s="408" t="str">
        <f>IF(【様式２】要望調査票!A22="更新",【様式２】要望調査票!G22,"")</f>
        <v/>
      </c>
      <c r="I19" s="409"/>
      <c r="J19" s="409"/>
      <c r="K19" s="409"/>
      <c r="L19" s="409"/>
      <c r="M19" s="249" t="s">
        <v>26</v>
      </c>
      <c r="N19" s="249"/>
      <c r="O19" s="249"/>
      <c r="P19" s="249"/>
      <c r="Q19" s="406" t="str">
        <f>IF(【様式２】要望調査票!A22="更新",【様式２】要望調査票!P22,"")</f>
        <v/>
      </c>
      <c r="R19" s="407"/>
      <c r="S19" s="81" t="s">
        <v>41</v>
      </c>
      <c r="T19" s="67" t="s">
        <v>38</v>
      </c>
      <c r="U19" s="248" t="s">
        <v>37</v>
      </c>
      <c r="V19" s="249"/>
      <c r="W19" s="249"/>
      <c r="X19" s="249"/>
      <c r="Y19" s="408" t="str">
        <f>IF(【様式２】要望調査票!A36="当該事業",【様式２】要望調査票!G36,"")</f>
        <v/>
      </c>
      <c r="Z19" s="409"/>
      <c r="AA19" s="409"/>
      <c r="AB19" s="409"/>
      <c r="AC19" s="409"/>
      <c r="AD19" s="249" t="s">
        <v>26</v>
      </c>
      <c r="AE19" s="249"/>
      <c r="AF19" s="249"/>
      <c r="AG19" s="249"/>
      <c r="AH19" s="406" t="str">
        <f>IF(【様式２】要望調査票!A36="当該事業",【様式２】要望調査票!P36,"")</f>
        <v/>
      </c>
      <c r="AI19" s="407"/>
      <c r="AJ19" s="81" t="s">
        <v>41</v>
      </c>
    </row>
    <row r="20" spans="1:36" ht="19.05" customHeight="1" x14ac:dyDescent="0.2">
      <c r="A20" s="501"/>
      <c r="B20" s="502"/>
      <c r="C20" s="503"/>
      <c r="D20" s="248" t="s">
        <v>39</v>
      </c>
      <c r="E20" s="249"/>
      <c r="F20" s="249"/>
      <c r="G20" s="249"/>
      <c r="H20" s="82" t="str">
        <f>IF(【様式２】要望調査票!A22="更新",【様式２】要望調査票!G23,"")</f>
        <v/>
      </c>
      <c r="I20" s="396" t="s">
        <v>40</v>
      </c>
      <c r="J20" s="397"/>
      <c r="K20" s="397"/>
      <c r="L20" s="397"/>
      <c r="M20" s="249" t="s">
        <v>54</v>
      </c>
      <c r="N20" s="249"/>
      <c r="O20" s="249"/>
      <c r="P20" s="249"/>
      <c r="Q20" s="404">
        <f>【様式２】要望調査票!P63</f>
        <v>0</v>
      </c>
      <c r="R20" s="405"/>
      <c r="S20" s="81" t="s">
        <v>19</v>
      </c>
      <c r="U20" s="248" t="s">
        <v>39</v>
      </c>
      <c r="V20" s="249"/>
      <c r="W20" s="249"/>
      <c r="X20" s="249"/>
      <c r="Y20" s="82" t="str">
        <f>IF(【様式２】要望調査票!A36="当該事業",【様式２】要望調査票!G37,"")</f>
        <v/>
      </c>
      <c r="Z20" s="396" t="s">
        <v>40</v>
      </c>
      <c r="AA20" s="397"/>
      <c r="AB20" s="397"/>
      <c r="AC20" s="397"/>
      <c r="AD20" s="249" t="s">
        <v>54</v>
      </c>
      <c r="AE20" s="249"/>
      <c r="AF20" s="249"/>
      <c r="AG20" s="249"/>
      <c r="AH20" s="404">
        <f>【様式２】要望調査票!Y63</f>
        <v>0</v>
      </c>
      <c r="AI20" s="405"/>
      <c r="AJ20" s="81" t="s">
        <v>15</v>
      </c>
    </row>
    <row r="21" spans="1:36" ht="19.05" customHeight="1" thickBot="1" x14ac:dyDescent="0.25">
      <c r="A21" s="504"/>
      <c r="B21" s="505"/>
      <c r="C21" s="506"/>
      <c r="D21" s="425" t="s">
        <v>138</v>
      </c>
      <c r="E21" s="426"/>
      <c r="F21" s="426"/>
      <c r="G21" s="427"/>
      <c r="H21" s="508" t="s">
        <v>137</v>
      </c>
      <c r="I21" s="446"/>
      <c r="J21" s="83"/>
      <c r="K21" s="84" t="s">
        <v>5</v>
      </c>
      <c r="L21" s="85"/>
      <c r="M21" s="84" t="s">
        <v>6</v>
      </c>
      <c r="N21" s="85"/>
      <c r="O21" s="86" t="s">
        <v>7</v>
      </c>
      <c r="P21" s="509"/>
      <c r="Q21" s="509"/>
      <c r="R21" s="509"/>
      <c r="S21" s="510"/>
      <c r="U21" s="425" t="s">
        <v>136</v>
      </c>
      <c r="V21" s="426"/>
      <c r="W21" s="426"/>
      <c r="X21" s="427"/>
      <c r="Y21" s="508" t="s">
        <v>137</v>
      </c>
      <c r="Z21" s="446"/>
      <c r="AA21" s="83"/>
      <c r="AB21" s="84" t="s">
        <v>5</v>
      </c>
      <c r="AC21" s="85"/>
      <c r="AD21" s="84" t="s">
        <v>6</v>
      </c>
      <c r="AE21" s="85"/>
      <c r="AF21" s="86" t="s">
        <v>7</v>
      </c>
      <c r="AG21" s="509"/>
      <c r="AH21" s="509"/>
      <c r="AI21" s="509"/>
      <c r="AJ21" s="510"/>
    </row>
    <row r="22" spans="1:36" ht="19.05" customHeight="1" x14ac:dyDescent="0.2">
      <c r="A22" s="507" t="s">
        <v>140</v>
      </c>
      <c r="B22" s="502"/>
      <c r="C22" s="503"/>
      <c r="D22" s="410" t="s">
        <v>25</v>
      </c>
      <c r="E22" s="411"/>
      <c r="F22" s="411"/>
      <c r="G22" s="411"/>
      <c r="H22" s="389" t="str">
        <f>IF(【様式２】要望調査票!A26="更新",$G$7,"")</f>
        <v/>
      </c>
      <c r="I22" s="389"/>
      <c r="J22" s="389"/>
      <c r="K22" s="389"/>
      <c r="L22" s="389"/>
      <c r="M22" s="389"/>
      <c r="N22" s="389"/>
      <c r="O22" s="389"/>
      <c r="P22" s="389"/>
      <c r="Q22" s="389"/>
      <c r="R22" s="389"/>
      <c r="S22" s="390"/>
      <c r="T22" s="68"/>
      <c r="U22" s="410" t="s">
        <v>25</v>
      </c>
      <c r="V22" s="411"/>
      <c r="W22" s="411"/>
      <c r="X22" s="411"/>
      <c r="Y22" s="389" t="str">
        <f>IF(【様式２】要望調査票!A40="当該事業",$G$7,"")</f>
        <v/>
      </c>
      <c r="Z22" s="389"/>
      <c r="AA22" s="389"/>
      <c r="AB22" s="389"/>
      <c r="AC22" s="389"/>
      <c r="AD22" s="389"/>
      <c r="AE22" s="389"/>
      <c r="AF22" s="389"/>
      <c r="AG22" s="389"/>
      <c r="AH22" s="389"/>
      <c r="AI22" s="389"/>
      <c r="AJ22" s="390"/>
    </row>
    <row r="23" spans="1:36" ht="19.05" customHeight="1" x14ac:dyDescent="0.2">
      <c r="A23" s="501"/>
      <c r="B23" s="502"/>
      <c r="C23" s="503"/>
      <c r="D23" s="248" t="s">
        <v>37</v>
      </c>
      <c r="E23" s="249"/>
      <c r="F23" s="249"/>
      <c r="G23" s="249"/>
      <c r="H23" s="408" t="str">
        <f>IF(【様式２】要望調査票!A26="更新",【様式２】要望調査票!G26,"")</f>
        <v/>
      </c>
      <c r="I23" s="409"/>
      <c r="J23" s="409"/>
      <c r="K23" s="409"/>
      <c r="L23" s="409"/>
      <c r="M23" s="249" t="s">
        <v>26</v>
      </c>
      <c r="N23" s="249"/>
      <c r="O23" s="249"/>
      <c r="P23" s="249"/>
      <c r="Q23" s="405" t="str">
        <f>IF(【様式２】要望調査票!A26="更新",【様式２】要望調査票!P26,"")</f>
        <v/>
      </c>
      <c r="R23" s="424"/>
      <c r="S23" s="81" t="s">
        <v>41</v>
      </c>
      <c r="T23" s="67" t="s">
        <v>38</v>
      </c>
      <c r="U23" s="248" t="s">
        <v>37</v>
      </c>
      <c r="V23" s="249"/>
      <c r="W23" s="249"/>
      <c r="X23" s="249"/>
      <c r="Y23" s="408" t="str">
        <f>IF(【様式２】要望調査票!A40="当該事業",【様式２】要望調査票!G40,"")</f>
        <v/>
      </c>
      <c r="Z23" s="409"/>
      <c r="AA23" s="409"/>
      <c r="AB23" s="409"/>
      <c r="AC23" s="409"/>
      <c r="AD23" s="249" t="s">
        <v>26</v>
      </c>
      <c r="AE23" s="249"/>
      <c r="AF23" s="249"/>
      <c r="AG23" s="249"/>
      <c r="AH23" s="406" t="str">
        <f>IF(【様式２】要望調査票!A40="当該事業",【様式２】要望調査票!P40,"")</f>
        <v/>
      </c>
      <c r="AI23" s="407"/>
      <c r="AJ23" s="81" t="s">
        <v>41</v>
      </c>
    </row>
    <row r="24" spans="1:36" ht="19.05" customHeight="1" x14ac:dyDescent="0.2">
      <c r="A24" s="501"/>
      <c r="B24" s="502"/>
      <c r="C24" s="503"/>
      <c r="D24" s="248" t="s">
        <v>39</v>
      </c>
      <c r="E24" s="249"/>
      <c r="F24" s="249"/>
      <c r="G24" s="249"/>
      <c r="H24" s="82" t="str">
        <f>IF(【様式２】要望調査票!A26="更新",【様式２】要望調査票!G27,"")</f>
        <v/>
      </c>
      <c r="I24" s="396" t="s">
        <v>40</v>
      </c>
      <c r="J24" s="397"/>
      <c r="K24" s="397"/>
      <c r="L24" s="397"/>
      <c r="M24" s="249" t="s">
        <v>54</v>
      </c>
      <c r="N24" s="249"/>
      <c r="O24" s="249"/>
      <c r="P24" s="249"/>
      <c r="Q24" s="414" t="s">
        <v>133</v>
      </c>
      <c r="R24" s="415"/>
      <c r="S24" s="81" t="s">
        <v>19</v>
      </c>
      <c r="U24" s="248" t="s">
        <v>39</v>
      </c>
      <c r="V24" s="249"/>
      <c r="W24" s="249"/>
      <c r="X24" s="249"/>
      <c r="Y24" s="82" t="str">
        <f>IF(【様式２】要望調査票!A40="当該事業",【様式２】要望調査票!G41,"")</f>
        <v/>
      </c>
      <c r="Z24" s="396" t="s">
        <v>40</v>
      </c>
      <c r="AA24" s="397"/>
      <c r="AB24" s="397"/>
      <c r="AC24" s="397"/>
      <c r="AD24" s="249" t="s">
        <v>54</v>
      </c>
      <c r="AE24" s="249"/>
      <c r="AF24" s="249"/>
      <c r="AG24" s="249"/>
      <c r="AH24" s="414" t="s">
        <v>133</v>
      </c>
      <c r="AI24" s="415"/>
      <c r="AJ24" s="81" t="s">
        <v>15</v>
      </c>
    </row>
    <row r="25" spans="1:36" ht="19.05" customHeight="1" thickBot="1" x14ac:dyDescent="0.25">
      <c r="A25" s="501"/>
      <c r="B25" s="502"/>
      <c r="C25" s="503"/>
      <c r="D25" s="511" t="s">
        <v>138</v>
      </c>
      <c r="E25" s="512"/>
      <c r="F25" s="512"/>
      <c r="G25" s="513"/>
      <c r="H25" s="514" t="s">
        <v>137</v>
      </c>
      <c r="I25" s="515"/>
      <c r="J25" s="87"/>
      <c r="K25" s="80" t="s">
        <v>5</v>
      </c>
      <c r="L25" s="88"/>
      <c r="M25" s="80" t="s">
        <v>6</v>
      </c>
      <c r="N25" s="88"/>
      <c r="O25" s="89" t="s">
        <v>7</v>
      </c>
      <c r="P25" s="516"/>
      <c r="Q25" s="516"/>
      <c r="R25" s="516"/>
      <c r="S25" s="517"/>
      <c r="U25" s="511" t="s">
        <v>136</v>
      </c>
      <c r="V25" s="512"/>
      <c r="W25" s="512"/>
      <c r="X25" s="513"/>
      <c r="Y25" s="514" t="s">
        <v>137</v>
      </c>
      <c r="Z25" s="515"/>
      <c r="AA25" s="87"/>
      <c r="AB25" s="80" t="s">
        <v>5</v>
      </c>
      <c r="AC25" s="88"/>
      <c r="AD25" s="80" t="s">
        <v>6</v>
      </c>
      <c r="AE25" s="88"/>
      <c r="AF25" s="89" t="s">
        <v>7</v>
      </c>
      <c r="AG25" s="516"/>
      <c r="AH25" s="516"/>
      <c r="AI25" s="516"/>
      <c r="AJ25" s="517"/>
    </row>
    <row r="26" spans="1:36" ht="19.05" customHeight="1" x14ac:dyDescent="0.2">
      <c r="A26" s="498" t="s">
        <v>141</v>
      </c>
      <c r="B26" s="499"/>
      <c r="C26" s="499"/>
      <c r="D26" s="402" t="s">
        <v>25</v>
      </c>
      <c r="E26" s="403"/>
      <c r="F26" s="403"/>
      <c r="G26" s="403"/>
      <c r="H26" s="387" t="str">
        <f>IF(【様式２】要望調査票!A30="更新",$G$7,"")</f>
        <v/>
      </c>
      <c r="I26" s="387"/>
      <c r="J26" s="387"/>
      <c r="K26" s="387"/>
      <c r="L26" s="387"/>
      <c r="M26" s="387"/>
      <c r="N26" s="387"/>
      <c r="O26" s="387"/>
      <c r="P26" s="387"/>
      <c r="Q26" s="387"/>
      <c r="R26" s="387"/>
      <c r="S26" s="388"/>
      <c r="T26" s="68"/>
      <c r="U26" s="402" t="s">
        <v>25</v>
      </c>
      <c r="V26" s="403"/>
      <c r="W26" s="403"/>
      <c r="X26" s="403"/>
      <c r="Y26" s="387" t="str">
        <f>IF(【様式２】要望調査票!A44="当該事業",$G$7,"")</f>
        <v/>
      </c>
      <c r="Z26" s="387"/>
      <c r="AA26" s="387"/>
      <c r="AB26" s="387"/>
      <c r="AC26" s="387"/>
      <c r="AD26" s="387"/>
      <c r="AE26" s="387"/>
      <c r="AF26" s="387"/>
      <c r="AG26" s="387"/>
      <c r="AH26" s="387"/>
      <c r="AI26" s="387"/>
      <c r="AJ26" s="388"/>
    </row>
    <row r="27" spans="1:36" ht="19.05" customHeight="1" x14ac:dyDescent="0.2">
      <c r="A27" s="501"/>
      <c r="B27" s="502"/>
      <c r="C27" s="502"/>
      <c r="D27" s="248" t="s">
        <v>37</v>
      </c>
      <c r="E27" s="249"/>
      <c r="F27" s="249"/>
      <c r="G27" s="249"/>
      <c r="H27" s="408" t="str">
        <f>IF(【様式２】要望調査票!A30="更新",【様式２】要望調査票!G30,"")</f>
        <v/>
      </c>
      <c r="I27" s="409"/>
      <c r="J27" s="409"/>
      <c r="K27" s="409"/>
      <c r="L27" s="409"/>
      <c r="M27" s="249" t="s">
        <v>26</v>
      </c>
      <c r="N27" s="249"/>
      <c r="O27" s="249"/>
      <c r="P27" s="249"/>
      <c r="Q27" s="404" t="str">
        <f>IF(【様式２】要望調査票!A30="更新",【様式２】要望調査票!P30,"")</f>
        <v/>
      </c>
      <c r="R27" s="405"/>
      <c r="S27" s="81" t="s">
        <v>41</v>
      </c>
      <c r="T27" s="67" t="s">
        <v>38</v>
      </c>
      <c r="U27" s="248" t="s">
        <v>37</v>
      </c>
      <c r="V27" s="249"/>
      <c r="W27" s="249"/>
      <c r="X27" s="249"/>
      <c r="Y27" s="408" t="str">
        <f>IF(【様式２】要望調査票!A44="当該事業",【様式２】要望調査票!G44,"")</f>
        <v/>
      </c>
      <c r="Z27" s="409"/>
      <c r="AA27" s="409"/>
      <c r="AB27" s="409"/>
      <c r="AC27" s="409"/>
      <c r="AD27" s="249" t="s">
        <v>26</v>
      </c>
      <c r="AE27" s="249"/>
      <c r="AF27" s="249"/>
      <c r="AG27" s="249"/>
      <c r="AH27" s="406" t="str">
        <f>IF(【様式２】要望調査票!A44="当該事業",【様式２】要望調査票!P44,"")</f>
        <v/>
      </c>
      <c r="AI27" s="407"/>
      <c r="AJ27" s="81" t="s">
        <v>41</v>
      </c>
    </row>
    <row r="28" spans="1:36" ht="19.05" customHeight="1" x14ac:dyDescent="0.2">
      <c r="A28" s="501"/>
      <c r="B28" s="502"/>
      <c r="C28" s="502"/>
      <c r="D28" s="379" t="s">
        <v>39</v>
      </c>
      <c r="E28" s="380"/>
      <c r="F28" s="380"/>
      <c r="G28" s="380"/>
      <c r="H28" s="90" t="str">
        <f>IF(【様式２】要望調査票!A30="更新",【様式２】要望調査票!G31,"")</f>
        <v/>
      </c>
      <c r="I28" s="381" t="s">
        <v>40</v>
      </c>
      <c r="J28" s="382"/>
      <c r="K28" s="382"/>
      <c r="L28" s="382"/>
      <c r="M28" s="380" t="s">
        <v>54</v>
      </c>
      <c r="N28" s="380"/>
      <c r="O28" s="380"/>
      <c r="P28" s="380"/>
      <c r="Q28" s="383" t="s">
        <v>133</v>
      </c>
      <c r="R28" s="384"/>
      <c r="S28" s="91" t="s">
        <v>19</v>
      </c>
      <c r="U28" s="248" t="s">
        <v>39</v>
      </c>
      <c r="V28" s="249"/>
      <c r="W28" s="249"/>
      <c r="X28" s="249"/>
      <c r="Y28" s="82" t="str">
        <f>IF(【様式２】要望調査票!A44="当該事業",【様式２】要望調査票!G45,"")</f>
        <v/>
      </c>
      <c r="Z28" s="396" t="s">
        <v>40</v>
      </c>
      <c r="AA28" s="397"/>
      <c r="AB28" s="397"/>
      <c r="AC28" s="397"/>
      <c r="AD28" s="249" t="s">
        <v>54</v>
      </c>
      <c r="AE28" s="249"/>
      <c r="AF28" s="249"/>
      <c r="AG28" s="249"/>
      <c r="AH28" s="414" t="s">
        <v>133</v>
      </c>
      <c r="AI28" s="415"/>
      <c r="AJ28" s="81" t="s">
        <v>15</v>
      </c>
    </row>
    <row r="29" spans="1:36" ht="19.05" customHeight="1" thickBot="1" x14ac:dyDescent="0.25">
      <c r="A29" s="504"/>
      <c r="B29" s="505"/>
      <c r="C29" s="505"/>
      <c r="D29" s="425" t="s">
        <v>138</v>
      </c>
      <c r="E29" s="426"/>
      <c r="F29" s="426"/>
      <c r="G29" s="427"/>
      <c r="H29" s="508" t="s">
        <v>137</v>
      </c>
      <c r="I29" s="446"/>
      <c r="J29" s="92"/>
      <c r="K29" s="93" t="s">
        <v>5</v>
      </c>
      <c r="L29" s="94"/>
      <c r="M29" s="93" t="s">
        <v>6</v>
      </c>
      <c r="N29" s="94"/>
      <c r="O29" s="86" t="s">
        <v>7</v>
      </c>
      <c r="P29" s="509"/>
      <c r="Q29" s="509"/>
      <c r="R29" s="509"/>
      <c r="S29" s="510"/>
      <c r="U29" s="518" t="s">
        <v>136</v>
      </c>
      <c r="V29" s="519"/>
      <c r="W29" s="519"/>
      <c r="X29" s="520"/>
      <c r="Y29" s="508" t="s">
        <v>137</v>
      </c>
      <c r="Z29" s="446"/>
      <c r="AA29" s="83"/>
      <c r="AB29" s="84" t="s">
        <v>5</v>
      </c>
      <c r="AC29" s="85"/>
      <c r="AD29" s="84" t="s">
        <v>6</v>
      </c>
      <c r="AE29" s="85"/>
      <c r="AF29" s="86" t="s">
        <v>7</v>
      </c>
      <c r="AG29" s="509"/>
      <c r="AH29" s="509"/>
      <c r="AI29" s="509"/>
      <c r="AJ29" s="510"/>
    </row>
    <row r="30" spans="1:36" ht="19.05" customHeight="1" x14ac:dyDescent="0.2">
      <c r="B30" s="68"/>
      <c r="C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row>
    <row r="31" spans="1:36" ht="19.05" customHeight="1" thickBot="1" x14ac:dyDescent="0.25">
      <c r="A31" s="68" t="s">
        <v>24</v>
      </c>
      <c r="B31" s="68"/>
      <c r="C31" s="68"/>
      <c r="D31" s="68"/>
      <c r="E31" s="68"/>
      <c r="F31" s="68"/>
      <c r="G31" s="67"/>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row>
    <row r="32" spans="1:36" ht="45" customHeight="1" x14ac:dyDescent="0.2">
      <c r="A32" s="422"/>
      <c r="B32" s="423"/>
      <c r="C32" s="423"/>
      <c r="D32" s="395" t="s">
        <v>25</v>
      </c>
      <c r="E32" s="395"/>
      <c r="F32" s="395"/>
      <c r="G32" s="395"/>
      <c r="H32" s="395"/>
      <c r="I32" s="395"/>
      <c r="J32" s="395" t="s">
        <v>28</v>
      </c>
      <c r="K32" s="395"/>
      <c r="L32" s="395"/>
      <c r="M32" s="391" t="s">
        <v>34</v>
      </c>
      <c r="N32" s="391"/>
      <c r="O32" s="391"/>
      <c r="P32" s="391" t="s">
        <v>33</v>
      </c>
      <c r="Q32" s="391"/>
      <c r="R32" s="391"/>
      <c r="S32" s="395" t="s">
        <v>29</v>
      </c>
      <c r="T32" s="395"/>
      <c r="U32" s="395"/>
      <c r="V32" s="395" t="s">
        <v>30</v>
      </c>
      <c r="W32" s="395"/>
      <c r="X32" s="395"/>
      <c r="Y32" s="395" t="s">
        <v>31</v>
      </c>
      <c r="Z32" s="395"/>
      <c r="AA32" s="395"/>
      <c r="AB32" s="395" t="s">
        <v>32</v>
      </c>
      <c r="AC32" s="395"/>
      <c r="AD32" s="395"/>
      <c r="AE32" s="391" t="s">
        <v>35</v>
      </c>
      <c r="AF32" s="391"/>
      <c r="AG32" s="391"/>
      <c r="AH32" s="391" t="s">
        <v>36</v>
      </c>
      <c r="AI32" s="391"/>
      <c r="AJ32" s="419"/>
    </row>
    <row r="33" spans="1:36" ht="19.05" customHeight="1" x14ac:dyDescent="0.2">
      <c r="A33" s="421" t="s">
        <v>142</v>
      </c>
      <c r="B33" s="325"/>
      <c r="C33" s="325"/>
      <c r="D33" s="420" t="str">
        <f>IF(【様式２】要望調査票!L77&lt;&gt;"",$G$7,"")</f>
        <v/>
      </c>
      <c r="E33" s="420"/>
      <c r="F33" s="420"/>
      <c r="G33" s="420"/>
      <c r="H33" s="420"/>
      <c r="I33" s="420"/>
      <c r="J33" s="420" t="str">
        <f>IF(【様式２】要望調査票!L77&lt;&gt;"",【様式２】要望調査票!$D$77,"")</f>
        <v/>
      </c>
      <c r="K33" s="428"/>
      <c r="L33" s="428"/>
      <c r="M33" s="256" t="str">
        <f>IFERROR(ROUNDDOWN(P33*1.1,0),"")</f>
        <v/>
      </c>
      <c r="N33" s="392"/>
      <c r="O33" s="294"/>
      <c r="P33" s="404" t="str">
        <f>IF(【様式２】要望調査票!L77&lt;&gt;"",【様式２】要望調査票!L77,"")</f>
        <v/>
      </c>
      <c r="Q33" s="412"/>
      <c r="R33" s="412"/>
      <c r="S33" s="255" t="str">
        <f>IFERROR(IF(J33="本則課税",ROUNDDOWN(P33*2/9,-3),ROUNDDOWN(M33*2/9,-3)),"")</f>
        <v/>
      </c>
      <c r="T33" s="413"/>
      <c r="U33" s="413"/>
      <c r="V33" s="404" t="str">
        <f>IF(【様式２】要望調査票!L77&lt;&gt;"",【様式２】要望調査票!T77,"")</f>
        <v/>
      </c>
      <c r="W33" s="412"/>
      <c r="X33" s="412"/>
      <c r="Y33" s="255" t="str">
        <f>IFERROR(M33-(S33+V33),"")</f>
        <v/>
      </c>
      <c r="Z33" s="413"/>
      <c r="AA33" s="413"/>
      <c r="AB33" s="255" t="str">
        <f>IF(J33="本則課税",M33-P33,"該当なし")</f>
        <v>該当なし</v>
      </c>
      <c r="AC33" s="413"/>
      <c r="AD33" s="413"/>
      <c r="AE33" s="416" t="str">
        <f>IF(J33="本則課税",ROUNDDOWN(SUM(S33)/P33,5),"該当なし")</f>
        <v>該当なし</v>
      </c>
      <c r="AF33" s="417"/>
      <c r="AG33" s="417"/>
      <c r="AH33" s="255" t="str">
        <f>IF(J33="本則課税",ROUNDDOWN(AB33*AE33,0),"該当なし")</f>
        <v>該当なし</v>
      </c>
      <c r="AI33" s="413"/>
      <c r="AJ33" s="418"/>
    </row>
    <row r="34" spans="1:36" ht="19.05" customHeight="1" x14ac:dyDescent="0.2">
      <c r="A34" s="421" t="s">
        <v>143</v>
      </c>
      <c r="B34" s="325"/>
      <c r="C34" s="325"/>
      <c r="D34" s="420" t="str">
        <f>IF(【様式２】要望調査票!L78&lt;&gt;"",$G$7,"")</f>
        <v/>
      </c>
      <c r="E34" s="420"/>
      <c r="F34" s="420"/>
      <c r="G34" s="420"/>
      <c r="H34" s="420"/>
      <c r="I34" s="420"/>
      <c r="J34" s="420" t="str">
        <f>IF(【様式２】要望調査票!L78&lt;&gt;"",【様式２】要望調査票!$D$77,"")</f>
        <v/>
      </c>
      <c r="K34" s="428"/>
      <c r="L34" s="428"/>
      <c r="M34" s="256" t="str">
        <f>IFERROR(ROUNDDOWN(P34*1.1,0),"")</f>
        <v/>
      </c>
      <c r="N34" s="392"/>
      <c r="O34" s="294"/>
      <c r="P34" s="404" t="str">
        <f>IF(【様式２】要望調査票!L78&lt;&gt;"",【様式２】要望調査票!L78,"")</f>
        <v/>
      </c>
      <c r="Q34" s="412"/>
      <c r="R34" s="412"/>
      <c r="S34" s="255" t="str">
        <f>IFERROR(IF(J34="本則課税",ROUNDDOWN(P34*2/9,-3),ROUNDDOWN(M34*2/9,-3)),"")</f>
        <v/>
      </c>
      <c r="T34" s="413"/>
      <c r="U34" s="413"/>
      <c r="V34" s="404" t="str">
        <f>IF(【様式２】要望調査票!L78&lt;&gt;"",【様式２】要望調査票!T78,"")</f>
        <v/>
      </c>
      <c r="W34" s="412"/>
      <c r="X34" s="412"/>
      <c r="Y34" s="255" t="str">
        <f>IFERROR(M34-(S34+V34),"")</f>
        <v/>
      </c>
      <c r="Z34" s="413"/>
      <c r="AA34" s="413"/>
      <c r="AB34" s="255" t="str">
        <f>IF(J34="本則課税",M34-P34,"該当なし")</f>
        <v>該当なし</v>
      </c>
      <c r="AC34" s="413"/>
      <c r="AD34" s="413"/>
      <c r="AE34" s="416" t="str">
        <f>IF(J34="本則課税",ROUNDDOWN(SUM(S34)/P34,5),"該当なし")</f>
        <v>該当なし</v>
      </c>
      <c r="AF34" s="417"/>
      <c r="AG34" s="417"/>
      <c r="AH34" s="255" t="str">
        <f>IF(J34="本則課税",ROUNDDOWN(AB34*AE34,0),"該当なし")</f>
        <v>該当なし</v>
      </c>
      <c r="AI34" s="413"/>
      <c r="AJ34" s="418"/>
    </row>
    <row r="35" spans="1:36" ht="19.05" customHeight="1" x14ac:dyDescent="0.2">
      <c r="A35" s="421" t="s">
        <v>144</v>
      </c>
      <c r="B35" s="325"/>
      <c r="C35" s="325"/>
      <c r="D35" s="420" t="str">
        <f>IF(【様式２】要望調査票!L79&lt;&gt;"",$G$7,"")</f>
        <v/>
      </c>
      <c r="E35" s="420"/>
      <c r="F35" s="420"/>
      <c r="G35" s="420"/>
      <c r="H35" s="420"/>
      <c r="I35" s="420"/>
      <c r="J35" s="420" t="str">
        <f>IF(【様式２】要望調査票!L79&lt;&gt;"",【様式２】要望調査票!$D$77,"")</f>
        <v/>
      </c>
      <c r="K35" s="428"/>
      <c r="L35" s="428"/>
      <c r="M35" s="256" t="str">
        <f>IFERROR(ROUNDDOWN(P35*1.1,0),"")</f>
        <v/>
      </c>
      <c r="N35" s="392"/>
      <c r="O35" s="294"/>
      <c r="P35" s="404" t="str">
        <f>IF(【様式２】要望調査票!L79&lt;&gt;"",【様式２】要望調査票!L79,"")</f>
        <v/>
      </c>
      <c r="Q35" s="412"/>
      <c r="R35" s="412"/>
      <c r="S35" s="255" t="str">
        <f>IFERROR(IF(J35="本則課税",ROUNDDOWN(P35*2/9,-3),ROUNDDOWN(M35*2/9,-3)),"")</f>
        <v/>
      </c>
      <c r="T35" s="413"/>
      <c r="U35" s="413"/>
      <c r="V35" s="404" t="str">
        <f>IF(【様式２】要望調査票!L79&lt;&gt;"",【様式２】要望調査票!T79,"")</f>
        <v/>
      </c>
      <c r="W35" s="412"/>
      <c r="X35" s="412"/>
      <c r="Y35" s="255" t="str">
        <f>IFERROR(M35-(S35+V35),"")</f>
        <v/>
      </c>
      <c r="Z35" s="413"/>
      <c r="AA35" s="413"/>
      <c r="AB35" s="255" t="str">
        <f>IF(J35="本則課税",M35-P35,"該当なし")</f>
        <v>該当なし</v>
      </c>
      <c r="AC35" s="413"/>
      <c r="AD35" s="413"/>
      <c r="AE35" s="416" t="str">
        <f>IF(J35="本則課税",ROUNDDOWN(SUM(S35)/P35,5),"該当なし")</f>
        <v>該当なし</v>
      </c>
      <c r="AF35" s="417"/>
      <c r="AG35" s="417"/>
      <c r="AH35" s="255" t="str">
        <f>IF(J35="本則課税",ROUNDDOWN(AB35*AE35,0),"該当なし")</f>
        <v>該当なし</v>
      </c>
      <c r="AI35" s="413"/>
      <c r="AJ35" s="418"/>
    </row>
    <row r="36" spans="1:36" ht="19.05" customHeight="1" thickBot="1" x14ac:dyDescent="0.25">
      <c r="A36" s="429" t="s">
        <v>45</v>
      </c>
      <c r="B36" s="430"/>
      <c r="C36" s="430"/>
      <c r="D36" s="430"/>
      <c r="E36" s="430"/>
      <c r="F36" s="430"/>
      <c r="G36" s="430"/>
      <c r="H36" s="430"/>
      <c r="I36" s="430"/>
      <c r="J36" s="430"/>
      <c r="K36" s="430"/>
      <c r="L36" s="430"/>
      <c r="M36" s="355">
        <f>IFERROR(SUM(M33:O35),"")</f>
        <v>0</v>
      </c>
      <c r="N36" s="431"/>
      <c r="O36" s="431"/>
      <c r="P36" s="355">
        <f>SUM(P33:R35)</f>
        <v>0</v>
      </c>
      <c r="Q36" s="431"/>
      <c r="R36" s="431"/>
      <c r="S36" s="355">
        <f>IFERROR(SUM(S33:U35),"")</f>
        <v>0</v>
      </c>
      <c r="T36" s="431"/>
      <c r="U36" s="431"/>
      <c r="V36" s="355">
        <f>SUM(V33:X35)</f>
        <v>0</v>
      </c>
      <c r="W36" s="431"/>
      <c r="X36" s="431"/>
      <c r="Y36" s="355">
        <f>IFERROR(SUM(Y33:AA35),"")</f>
        <v>0</v>
      </c>
      <c r="Z36" s="431"/>
      <c r="AA36" s="431"/>
      <c r="AB36" s="355">
        <f>SUM(AB33:AD35)</f>
        <v>0</v>
      </c>
      <c r="AC36" s="431"/>
      <c r="AD36" s="431"/>
      <c r="AE36" s="433" t="s">
        <v>48</v>
      </c>
      <c r="AF36" s="433"/>
      <c r="AG36" s="433"/>
      <c r="AH36" s="355">
        <f>SUM(AH33:AJ35)</f>
        <v>0</v>
      </c>
      <c r="AI36" s="431"/>
      <c r="AJ36" s="432"/>
    </row>
    <row r="37" spans="1:36" ht="19.05" customHeight="1" x14ac:dyDescent="0.2">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36" ht="19.05" customHeight="1" thickBot="1" x14ac:dyDescent="0.25">
      <c r="A38" s="68" t="s">
        <v>49</v>
      </c>
      <c r="B38" s="68"/>
      <c r="C38" s="68"/>
      <c r="D38" s="68"/>
      <c r="E38" s="68"/>
      <c r="F38" s="68"/>
      <c r="G38" s="67"/>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36" ht="19.05" customHeight="1" x14ac:dyDescent="0.2">
      <c r="A39" s="399" t="s">
        <v>60</v>
      </c>
      <c r="B39" s="400"/>
      <c r="C39" s="400"/>
      <c r="D39" s="400"/>
      <c r="E39" s="400"/>
      <c r="F39" s="400"/>
      <c r="G39" s="400"/>
      <c r="H39" s="400"/>
      <c r="I39" s="400"/>
      <c r="J39" s="400"/>
      <c r="K39" s="434"/>
      <c r="L39" s="438" t="s">
        <v>168</v>
      </c>
      <c r="M39" s="439"/>
      <c r="N39" s="439"/>
      <c r="O39" s="439"/>
      <c r="P39" s="439"/>
      <c r="Q39" s="439"/>
      <c r="R39" s="440"/>
      <c r="S39" s="438" t="s">
        <v>169</v>
      </c>
      <c r="T39" s="439"/>
      <c r="U39" s="439"/>
      <c r="V39" s="439"/>
      <c r="W39" s="439"/>
      <c r="X39" s="439"/>
      <c r="Y39" s="440"/>
      <c r="Z39" s="438" t="s">
        <v>53</v>
      </c>
      <c r="AA39" s="439"/>
      <c r="AB39" s="439"/>
      <c r="AC39" s="439"/>
      <c r="AD39" s="439"/>
      <c r="AE39" s="439"/>
      <c r="AF39" s="441"/>
      <c r="AG39" s="68"/>
      <c r="AH39" s="68"/>
      <c r="AI39" s="68"/>
      <c r="AJ39" s="68"/>
    </row>
    <row r="40" spans="1:36" ht="19.05" customHeight="1" thickBot="1" x14ac:dyDescent="0.25">
      <c r="A40" s="435"/>
      <c r="B40" s="436"/>
      <c r="C40" s="436"/>
      <c r="D40" s="436"/>
      <c r="E40" s="436"/>
      <c r="F40" s="436"/>
      <c r="G40" s="436"/>
      <c r="H40" s="436"/>
      <c r="I40" s="436"/>
      <c r="J40" s="436"/>
      <c r="K40" s="437"/>
      <c r="L40" s="442">
        <f>【様式２】要望調査票!L71</f>
        <v>0</v>
      </c>
      <c r="M40" s="443"/>
      <c r="N40" s="443"/>
      <c r="O40" s="443"/>
      <c r="P40" s="443"/>
      <c r="Q40" s="446" t="s">
        <v>52</v>
      </c>
      <c r="R40" s="447"/>
      <c r="S40" s="442">
        <f>【様式２】要望調査票!S71</f>
        <v>0</v>
      </c>
      <c r="T40" s="443"/>
      <c r="U40" s="443"/>
      <c r="V40" s="443"/>
      <c r="W40" s="443"/>
      <c r="X40" s="446" t="s">
        <v>52</v>
      </c>
      <c r="Y40" s="447"/>
      <c r="Z40" s="444"/>
      <c r="AA40" s="445"/>
      <c r="AB40" s="445"/>
      <c r="AC40" s="445"/>
      <c r="AD40" s="445"/>
      <c r="AE40" s="446" t="s">
        <v>52</v>
      </c>
      <c r="AF40" s="448"/>
      <c r="AG40" s="68"/>
      <c r="AH40" s="68"/>
      <c r="AI40" s="68"/>
      <c r="AJ40" s="68"/>
    </row>
    <row r="41" spans="1:36" ht="19.05" customHeight="1" x14ac:dyDescent="0.2">
      <c r="A41" s="69" t="s">
        <v>176</v>
      </c>
    </row>
    <row r="43" spans="1:36" ht="19.05" customHeight="1" x14ac:dyDescent="0.2">
      <c r="A43" s="68" t="s">
        <v>50</v>
      </c>
      <c r="B43" s="68"/>
      <c r="C43" s="68"/>
      <c r="D43" s="68"/>
      <c r="E43" s="68"/>
      <c r="F43" s="68"/>
      <c r="G43" s="68"/>
      <c r="J43" s="385" t="s">
        <v>4</v>
      </c>
      <c r="K43" s="385"/>
      <c r="L43" s="87"/>
      <c r="M43" s="67" t="s">
        <v>5</v>
      </c>
      <c r="N43" s="95"/>
      <c r="O43" s="67" t="s">
        <v>6</v>
      </c>
      <c r="P43" s="95"/>
      <c r="Q43" s="67" t="s">
        <v>7</v>
      </c>
      <c r="S43" s="96" t="s">
        <v>58</v>
      </c>
      <c r="T43" s="68"/>
      <c r="U43" s="68"/>
      <c r="V43" s="68"/>
      <c r="W43" s="68"/>
      <c r="X43" s="68"/>
      <c r="Y43" s="68"/>
      <c r="Z43" s="68"/>
      <c r="AA43" s="68"/>
      <c r="AB43" s="68"/>
      <c r="AC43" s="68"/>
      <c r="AD43" s="68"/>
      <c r="AE43" s="68"/>
      <c r="AF43" s="68"/>
      <c r="AG43" s="68"/>
      <c r="AH43" s="68"/>
      <c r="AI43" s="68"/>
      <c r="AJ43" s="68"/>
    </row>
    <row r="44" spans="1:36" ht="19.05" customHeight="1" x14ac:dyDescent="0.2">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row>
    <row r="45" spans="1:36" ht="19.05" customHeight="1" x14ac:dyDescent="0.2">
      <c r="A45" s="68" t="s">
        <v>51</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row>
    <row r="46" spans="1:36" ht="19.05" customHeight="1" x14ac:dyDescent="0.2">
      <c r="A46" s="68" t="s">
        <v>21</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row>
    <row r="47" spans="1:36" ht="19.05" customHeight="1" x14ac:dyDescent="0.2">
      <c r="A47" s="68" t="s">
        <v>22</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row>
    <row r="48" spans="1:36" ht="19.05" customHeight="1" x14ac:dyDescent="0.2">
      <c r="A48" s="68" t="s">
        <v>150</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row>
    <row r="49" spans="1:36" ht="19.05" customHeight="1" x14ac:dyDescent="0.2">
      <c r="A49" s="68" t="s">
        <v>151</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row>
    <row r="50" spans="1:36" ht="19.05" customHeight="1" x14ac:dyDescent="0.2">
      <c r="A50" s="68" t="s">
        <v>152</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row>
    <row r="51" spans="1:36" ht="19.05" customHeight="1" x14ac:dyDescent="0.2">
      <c r="A51" s="97" t="s">
        <v>16</v>
      </c>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row>
    <row r="52" spans="1:36" ht="19.05" customHeight="1" x14ac:dyDescent="0.2">
      <c r="A52" s="68" t="s">
        <v>153</v>
      </c>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row>
    <row r="53" spans="1:36" ht="19.05" customHeight="1" x14ac:dyDescent="0.2">
      <c r="A53" s="68" t="s">
        <v>154</v>
      </c>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row>
    <row r="54" spans="1:36" ht="19.05" customHeight="1" x14ac:dyDescent="0.2">
      <c r="A54" s="68" t="s">
        <v>155</v>
      </c>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row>
    <row r="55" spans="1:36" ht="19.05" customHeight="1" x14ac:dyDescent="0.2">
      <c r="A55" s="68" t="s">
        <v>156</v>
      </c>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row>
    <row r="56" spans="1:36" ht="19.05" customHeight="1" x14ac:dyDescent="0.2">
      <c r="A56" s="68" t="s">
        <v>157</v>
      </c>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row>
    <row r="57" spans="1:36" ht="19.05" customHeight="1" x14ac:dyDescent="0.2">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36" ht="19.05" customHeight="1" x14ac:dyDescent="0.2">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60" spans="1:36" ht="19.05" customHeight="1" x14ac:dyDescent="0.2">
      <c r="C60" s="98"/>
      <c r="D60" s="99"/>
      <c r="E60" s="100"/>
      <c r="F60" s="100"/>
      <c r="G60" s="101"/>
      <c r="H60" s="101"/>
    </row>
    <row r="61" spans="1:36" ht="19.05" customHeight="1" x14ac:dyDescent="0.2">
      <c r="C61" s="101"/>
      <c r="D61" s="102"/>
      <c r="E61" s="103"/>
      <c r="F61" s="103"/>
      <c r="G61" s="101"/>
      <c r="H61" s="101"/>
    </row>
    <row r="62" spans="1:36" ht="19.05" customHeight="1" x14ac:dyDescent="0.15">
      <c r="C62" s="104"/>
      <c r="D62" s="105"/>
      <c r="E62" s="105"/>
      <c r="F62" s="106"/>
      <c r="G62" s="105"/>
      <c r="H62" s="105"/>
    </row>
    <row r="63" spans="1:36" ht="19.05" customHeight="1" x14ac:dyDescent="0.2">
      <c r="C63" s="98"/>
      <c r="D63" s="102"/>
      <c r="E63" s="103"/>
      <c r="F63" s="103"/>
      <c r="G63" s="101"/>
      <c r="H63" s="101"/>
    </row>
    <row r="64" spans="1:36" ht="19.05" customHeight="1" x14ac:dyDescent="0.2">
      <c r="C64" s="107"/>
      <c r="D64" s="98"/>
      <c r="E64" s="108"/>
      <c r="F64" s="103"/>
      <c r="G64" s="98"/>
      <c r="H64" s="98"/>
    </row>
    <row r="65" spans="3:8" ht="19.05" customHeight="1" x14ac:dyDescent="0.2">
      <c r="C65" s="98"/>
      <c r="D65" s="102"/>
      <c r="E65" s="108"/>
      <c r="F65" s="107"/>
      <c r="G65" s="98"/>
      <c r="H65" s="98"/>
    </row>
    <row r="66" spans="3:8" ht="19.05" customHeight="1" x14ac:dyDescent="0.2">
      <c r="C66" s="98"/>
      <c r="D66" s="102"/>
      <c r="E66" s="108"/>
      <c r="F66" s="100"/>
      <c r="G66" s="98"/>
      <c r="H66" s="98"/>
    </row>
  </sheetData>
  <mergeCells count="178">
    <mergeCell ref="A18:C21"/>
    <mergeCell ref="A26:C29"/>
    <mergeCell ref="A22:C25"/>
    <mergeCell ref="U21:X21"/>
    <mergeCell ref="Y21:Z21"/>
    <mergeCell ref="AG21:AJ21"/>
    <mergeCell ref="D21:G21"/>
    <mergeCell ref="H21:I21"/>
    <mergeCell ref="P21:S21"/>
    <mergeCell ref="D25:G25"/>
    <mergeCell ref="H25:I25"/>
    <mergeCell ref="P25:S25"/>
    <mergeCell ref="U25:X25"/>
    <mergeCell ref="Y25:Z25"/>
    <mergeCell ref="AG25:AJ25"/>
    <mergeCell ref="H29:I29"/>
    <mergeCell ref="P29:S29"/>
    <mergeCell ref="Y29:Z29"/>
    <mergeCell ref="AG29:AJ29"/>
    <mergeCell ref="U29:X29"/>
    <mergeCell ref="AD24:AG24"/>
    <mergeCell ref="AH24:AI24"/>
    <mergeCell ref="U26:X26"/>
    <mergeCell ref="U27:X27"/>
    <mergeCell ref="A6:F6"/>
    <mergeCell ref="Y6:AG6"/>
    <mergeCell ref="O6:U6"/>
    <mergeCell ref="G6:N6"/>
    <mergeCell ref="AH6:AI6"/>
    <mergeCell ref="V6:W6"/>
    <mergeCell ref="A9:F10"/>
    <mergeCell ref="H9:AJ9"/>
    <mergeCell ref="G10:AJ10"/>
    <mergeCell ref="A11:F11"/>
    <mergeCell ref="G11:J11"/>
    <mergeCell ref="K11:R11"/>
    <mergeCell ref="S11:V11"/>
    <mergeCell ref="W11:AJ11"/>
    <mergeCell ref="A12:F12"/>
    <mergeCell ref="G12:AJ12"/>
    <mergeCell ref="A7:F7"/>
    <mergeCell ref="G7:R7"/>
    <mergeCell ref="S7:X7"/>
    <mergeCell ref="Y7:Z7"/>
    <mergeCell ref="AG7:AJ7"/>
    <mergeCell ref="A8:F8"/>
    <mergeCell ref="G8:J8"/>
    <mergeCell ref="K8:R8"/>
    <mergeCell ref="S8:V8"/>
    <mergeCell ref="W8:AJ8"/>
    <mergeCell ref="A39:K40"/>
    <mergeCell ref="L39:R39"/>
    <mergeCell ref="S39:Y39"/>
    <mergeCell ref="Z39:AF39"/>
    <mergeCell ref="L40:P40"/>
    <mergeCell ref="S40:W40"/>
    <mergeCell ref="Z40:AD40"/>
    <mergeCell ref="Q40:R40"/>
    <mergeCell ref="X40:Y40"/>
    <mergeCell ref="AE40:AF40"/>
    <mergeCell ref="A36:L36"/>
    <mergeCell ref="M36:O36"/>
    <mergeCell ref="P36:R36"/>
    <mergeCell ref="S36:U36"/>
    <mergeCell ref="V36:X36"/>
    <mergeCell ref="Y36:AA36"/>
    <mergeCell ref="AB36:AD36"/>
    <mergeCell ref="AH36:AJ36"/>
    <mergeCell ref="AE36:AG36"/>
    <mergeCell ref="AE35:AG35"/>
    <mergeCell ref="AH35:AJ35"/>
    <mergeCell ref="A34:C34"/>
    <mergeCell ref="D34:I34"/>
    <mergeCell ref="J34:L34"/>
    <mergeCell ref="P34:R34"/>
    <mergeCell ref="V34:X34"/>
    <mergeCell ref="AB34:AD34"/>
    <mergeCell ref="S34:U34"/>
    <mergeCell ref="Y34:AA34"/>
    <mergeCell ref="AE34:AG34"/>
    <mergeCell ref="AH34:AJ34"/>
    <mergeCell ref="A35:C35"/>
    <mergeCell ref="D35:I35"/>
    <mergeCell ref="J35:L35"/>
    <mergeCell ref="M35:O35"/>
    <mergeCell ref="P35:R35"/>
    <mergeCell ref="S35:U35"/>
    <mergeCell ref="V35:X35"/>
    <mergeCell ref="Y35:AA35"/>
    <mergeCell ref="AB35:AD35"/>
    <mergeCell ref="A17:C17"/>
    <mergeCell ref="D32:I32"/>
    <mergeCell ref="D33:I33"/>
    <mergeCell ref="A33:C33"/>
    <mergeCell ref="M34:O34"/>
    <mergeCell ref="A32:C32"/>
    <mergeCell ref="D22:G22"/>
    <mergeCell ref="H22:S22"/>
    <mergeCell ref="D23:G23"/>
    <mergeCell ref="H23:L23"/>
    <mergeCell ref="M23:P23"/>
    <mergeCell ref="Q23:R23"/>
    <mergeCell ref="D29:G29"/>
    <mergeCell ref="D26:G26"/>
    <mergeCell ref="H26:S26"/>
    <mergeCell ref="D27:G27"/>
    <mergeCell ref="H27:L27"/>
    <mergeCell ref="M27:P27"/>
    <mergeCell ref="Q27:R27"/>
    <mergeCell ref="J33:L33"/>
    <mergeCell ref="D24:G24"/>
    <mergeCell ref="I24:L24"/>
    <mergeCell ref="M24:P24"/>
    <mergeCell ref="Q24:R24"/>
    <mergeCell ref="U23:X23"/>
    <mergeCell ref="Y23:AC23"/>
    <mergeCell ref="AD23:AG23"/>
    <mergeCell ref="AH23:AI23"/>
    <mergeCell ref="Y27:AC27"/>
    <mergeCell ref="AD27:AG27"/>
    <mergeCell ref="AH27:AI27"/>
    <mergeCell ref="P33:R33"/>
    <mergeCell ref="S33:U33"/>
    <mergeCell ref="V33:X33"/>
    <mergeCell ref="Y33:AA33"/>
    <mergeCell ref="U28:X28"/>
    <mergeCell ref="Z28:AC28"/>
    <mergeCell ref="AD28:AG28"/>
    <mergeCell ref="AH28:AI28"/>
    <mergeCell ref="AB33:AD33"/>
    <mergeCell ref="AE33:AG33"/>
    <mergeCell ref="AH33:AJ33"/>
    <mergeCell ref="AB32:AD32"/>
    <mergeCell ref="AE32:AG32"/>
    <mergeCell ref="AH32:AJ32"/>
    <mergeCell ref="U18:X18"/>
    <mergeCell ref="Y19:AC19"/>
    <mergeCell ref="AD19:AG19"/>
    <mergeCell ref="AH19:AI19"/>
    <mergeCell ref="U20:X20"/>
    <mergeCell ref="Z20:AC20"/>
    <mergeCell ref="AD20:AG20"/>
    <mergeCell ref="AH20:AI20"/>
    <mergeCell ref="U22:X22"/>
    <mergeCell ref="D18:G18"/>
    <mergeCell ref="D19:G19"/>
    <mergeCell ref="D20:G20"/>
    <mergeCell ref="M20:P20"/>
    <mergeCell ref="I20:L20"/>
    <mergeCell ref="Q20:R20"/>
    <mergeCell ref="M19:P19"/>
    <mergeCell ref="Q19:R19"/>
    <mergeCell ref="H18:S18"/>
    <mergeCell ref="H19:L19"/>
    <mergeCell ref="D28:G28"/>
    <mergeCell ref="I28:L28"/>
    <mergeCell ref="M28:P28"/>
    <mergeCell ref="Q28:R28"/>
    <mergeCell ref="J43:K43"/>
    <mergeCell ref="A3:AJ3"/>
    <mergeCell ref="Y18:AJ18"/>
    <mergeCell ref="U19:X19"/>
    <mergeCell ref="Y22:AJ22"/>
    <mergeCell ref="M32:O32"/>
    <mergeCell ref="M33:O33"/>
    <mergeCell ref="Y26:AJ26"/>
    <mergeCell ref="H15:O15"/>
    <mergeCell ref="P15:Q15"/>
    <mergeCell ref="J32:L32"/>
    <mergeCell ref="P32:R32"/>
    <mergeCell ref="S32:U32"/>
    <mergeCell ref="V32:X32"/>
    <mergeCell ref="Y32:AA32"/>
    <mergeCell ref="U24:X24"/>
    <mergeCell ref="Z24:AC24"/>
    <mergeCell ref="I16:J16"/>
    <mergeCell ref="D17:S17"/>
    <mergeCell ref="U17:AJ17"/>
  </mergeCells>
  <phoneticPr fontId="5"/>
  <dataValidations count="1">
    <dataValidation type="list" allowBlank="1" showInputMessage="1" showErrorMessage="1" sqref="G6:N6" xr:uid="{00000000-0002-0000-0100-000000000000}">
      <formula1>"農業法人,農業者の組織する団体"</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showZeros="0" view="pageBreakPreview" zoomScaleNormal="100" zoomScaleSheetLayoutView="100" workbookViewId="0">
      <selection activeCell="H6" sqref="H6"/>
    </sheetView>
  </sheetViews>
  <sheetFormatPr defaultColWidth="9" defaultRowHeight="13.2" x14ac:dyDescent="0.2"/>
  <cols>
    <col min="1" max="3" width="30.77734375" style="2" customWidth="1"/>
    <col min="4" max="16384" width="9" style="2"/>
  </cols>
  <sheetData>
    <row r="1" spans="1:4" ht="18" customHeight="1" x14ac:dyDescent="0.2">
      <c r="A1" s="3" t="s">
        <v>174</v>
      </c>
    </row>
    <row r="2" spans="1:4" ht="50.1" customHeight="1" x14ac:dyDescent="0.2">
      <c r="A2" s="522" t="s">
        <v>2</v>
      </c>
      <c r="B2" s="522"/>
      <c r="C2" s="522"/>
      <c r="D2" s="523" t="s">
        <v>180</v>
      </c>
    </row>
    <row r="3" spans="1:4" ht="24.9" customHeight="1" thickBot="1" x14ac:dyDescent="0.25">
      <c r="A3" s="1" t="s">
        <v>0</v>
      </c>
      <c r="C3" s="49" t="s">
        <v>12</v>
      </c>
    </row>
    <row r="4" spans="1:4" ht="45" customHeight="1" thickBot="1" x14ac:dyDescent="0.25">
      <c r="A4" s="56" t="s">
        <v>145</v>
      </c>
      <c r="B4" s="57" t="s">
        <v>148</v>
      </c>
      <c r="C4" s="58" t="s">
        <v>147</v>
      </c>
    </row>
    <row r="5" spans="1:4" ht="45" customHeight="1" thickTop="1" x14ac:dyDescent="0.2">
      <c r="A5" s="53" t="s">
        <v>55</v>
      </c>
      <c r="B5" s="54">
        <f>'別記様式第２号（事業計画（実績）書 ）'!S36</f>
        <v>0</v>
      </c>
      <c r="C5" s="55"/>
    </row>
    <row r="6" spans="1:4" ht="45" customHeight="1" x14ac:dyDescent="0.2">
      <c r="A6" s="51" t="s">
        <v>56</v>
      </c>
      <c r="B6" s="4">
        <f>'別記様式第２号（事業計画（実績）書 ）'!V36</f>
        <v>0</v>
      </c>
      <c r="C6" s="52"/>
    </row>
    <row r="7" spans="1:4" ht="45" customHeight="1" thickBot="1" x14ac:dyDescent="0.25">
      <c r="A7" s="62" t="s">
        <v>57</v>
      </c>
      <c r="B7" s="63">
        <f>'別記様式第２号（事業計画（実績）書 ）'!Y36</f>
        <v>0</v>
      </c>
      <c r="C7" s="64"/>
    </row>
    <row r="8" spans="1:4" ht="45" customHeight="1" thickTop="1" thickBot="1" x14ac:dyDescent="0.25">
      <c r="A8" s="59" t="s">
        <v>146</v>
      </c>
      <c r="B8" s="60">
        <f t="shared" ref="B8" si="0">SUM(B5:B7)</f>
        <v>0</v>
      </c>
      <c r="C8" s="61"/>
    </row>
    <row r="9" spans="1:4" ht="24.9" customHeight="1" x14ac:dyDescent="0.2"/>
    <row r="10" spans="1:4" ht="24.9" customHeight="1" thickBot="1" x14ac:dyDescent="0.25">
      <c r="A10" s="1" t="s">
        <v>1</v>
      </c>
      <c r="C10" s="49" t="s">
        <v>12</v>
      </c>
    </row>
    <row r="11" spans="1:4" ht="45" customHeight="1" thickBot="1" x14ac:dyDescent="0.25">
      <c r="A11" s="56" t="s">
        <v>145</v>
      </c>
      <c r="B11" s="57" t="s">
        <v>148</v>
      </c>
      <c r="C11" s="58" t="s">
        <v>147</v>
      </c>
    </row>
    <row r="12" spans="1:4" ht="45" customHeight="1" thickTop="1" thickBot="1" x14ac:dyDescent="0.25">
      <c r="A12" s="109" t="s">
        <v>149</v>
      </c>
      <c r="B12" s="66">
        <f>'別記様式第２号（事業計画（実績）書 ）'!M36</f>
        <v>0</v>
      </c>
      <c r="C12" s="110"/>
    </row>
    <row r="13" spans="1:4" ht="45" customHeight="1" thickTop="1" thickBot="1" x14ac:dyDescent="0.25">
      <c r="A13" s="59" t="s">
        <v>146</v>
      </c>
      <c r="B13" s="60">
        <f t="shared" ref="B13" si="1">B12</f>
        <v>0</v>
      </c>
      <c r="C13" s="65"/>
    </row>
    <row r="14" spans="1:4" ht="18" customHeight="1" x14ac:dyDescent="0.2">
      <c r="A14" s="521" t="s">
        <v>13</v>
      </c>
      <c r="B14" s="521"/>
      <c r="C14" s="521"/>
    </row>
    <row r="15" spans="1:4" x14ac:dyDescent="0.2">
      <c r="A15" s="50"/>
    </row>
  </sheetData>
  <sheetProtection sheet="1" objects="1" scenarios="1"/>
  <mergeCells count="2">
    <mergeCell ref="A14:C14"/>
    <mergeCell ref="A2:C2"/>
  </mergeCells>
  <phoneticPr fontId="5"/>
  <printOptions horizontalCentered="1"/>
  <pageMargins left="0.51181102362204722" right="0.51181102362204722" top="0.78740157480314965" bottom="0.78740157480314965"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【様式２】要望調査票</vt:lpstr>
      <vt:lpstr>別記様式第２号（事業計画（実績）書 ）</vt:lpstr>
      <vt:lpstr>別記様式第３号（収支予算（精算）書）</vt:lpstr>
      <vt:lpstr>【様式２】要望調査票!Print_Area</vt:lpstr>
      <vt:lpstr>'別記様式第２号（事業計画（実績）書 ）'!Print_Area</vt:lpstr>
      <vt:lpstr>'別記様式第３号（収支予算（精算）書）'!Print_Area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2023-12-04T06:16:10Z</dcterms:created>
  <dcterms:modified xsi:type="dcterms:W3CDTF">2025-12-22T02:45:10Z</dcterms:modified>
</cp:coreProperties>
</file>