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342735A-9F78-4E54-9D03-9F9A08B84BA3}" xr6:coauthVersionLast="47" xr6:coauthVersionMax="47" xr10:uidLastSave="{00000000-0000-0000-0000-000000000000}"/>
  <bookViews>
    <workbookView xWindow="-108" yWindow="-108" windowWidth="23256" windowHeight="12456" tabRatio="971" xr2:uid="{00000000-000D-0000-FFFF-FFFF00000000}"/>
  </bookViews>
  <sheets>
    <sheet name="【記載例】要望調査票" sheetId="29" r:id="rId1"/>
  </sheets>
  <externalReferences>
    <externalReference r:id="rId2"/>
  </externalReferences>
  <definedNames>
    <definedName name="_xlnm.Print_Area" localSheetId="0">【記載例】要望調査票!$A$1:$AJ$92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6" i="29" l="1"/>
  <c r="AH86" i="29" l="1"/>
  <c r="AE88" i="29" l="1"/>
  <c r="P41" i="29"/>
  <c r="A40" i="29"/>
  <c r="A36" i="29"/>
  <c r="D77" i="29" l="1"/>
  <c r="T78" i="29" s="1"/>
  <c r="V63" i="29"/>
  <c r="J63" i="29"/>
  <c r="P54" i="29"/>
  <c r="T77" i="29" l="1"/>
  <c r="P77" i="29"/>
  <c r="T79" i="29"/>
  <c r="L80" i="29" l="1"/>
  <c r="H77" i="29"/>
  <c r="H78" i="29"/>
  <c r="H79" i="29"/>
  <c r="P51" i="29"/>
  <c r="AE51" i="29"/>
  <c r="AE52" i="29"/>
  <c r="AE53" i="29"/>
  <c r="AE54" i="29"/>
  <c r="AE55" i="29"/>
  <c r="AE56" i="29"/>
  <c r="AE57" i="29"/>
  <c r="AE58" i="29"/>
  <c r="AE59" i="29"/>
  <c r="AE60" i="29"/>
  <c r="AE61" i="29"/>
  <c r="AE62" i="29"/>
  <c r="AB51" i="29"/>
  <c r="AB52" i="29"/>
  <c r="AB53" i="29"/>
  <c r="AB54" i="29"/>
  <c r="AB55" i="29"/>
  <c r="AB56" i="29"/>
  <c r="AB57" i="29"/>
  <c r="AB58" i="29"/>
  <c r="AB59" i="29"/>
  <c r="AB60" i="29"/>
  <c r="AB61" i="29"/>
  <c r="AB62" i="29"/>
  <c r="Y62" i="29"/>
  <c r="Y52" i="29"/>
  <c r="Y51" i="29"/>
  <c r="Y53" i="29"/>
  <c r="Y54" i="29"/>
  <c r="Y55" i="29"/>
  <c r="Y56" i="29"/>
  <c r="Y57" i="29"/>
  <c r="Y58" i="29"/>
  <c r="Y59" i="29"/>
  <c r="Y60" i="29"/>
  <c r="Y61" i="29"/>
  <c r="V64" i="29"/>
  <c r="S63" i="29"/>
  <c r="S64" i="29" s="1"/>
  <c r="M63" i="29"/>
  <c r="M64" i="29" s="1"/>
  <c r="J64" i="29"/>
  <c r="J65" i="29" s="1"/>
  <c r="P52" i="29"/>
  <c r="P53" i="29"/>
  <c r="P55" i="29"/>
  <c r="P56" i="29"/>
  <c r="P57" i="29"/>
  <c r="P58" i="29"/>
  <c r="P59" i="29"/>
  <c r="P60" i="29"/>
  <c r="P61" i="29"/>
  <c r="P62" i="29"/>
  <c r="P23" i="29"/>
  <c r="S65" i="29" l="1"/>
  <c r="AH62" i="29"/>
  <c r="AH61" i="29"/>
  <c r="AH54" i="29"/>
  <c r="AH60" i="29"/>
  <c r="AH53" i="29"/>
  <c r="H80" i="29"/>
  <c r="AB63" i="29"/>
  <c r="AB64" i="29" s="1"/>
  <c r="AE63" i="29"/>
  <c r="AE64" i="29" s="1"/>
  <c r="Y63" i="29"/>
  <c r="P63" i="29"/>
  <c r="P64" i="29" s="1"/>
  <c r="AH59" i="29"/>
  <c r="AH52" i="29"/>
  <c r="AH58" i="29"/>
  <c r="AH51" i="29"/>
  <c r="AH57" i="29"/>
  <c r="AH56" i="29"/>
  <c r="AH55" i="29"/>
  <c r="T80" i="29"/>
  <c r="AE92" i="29" l="1"/>
  <c r="P79" i="29"/>
  <c r="X79" i="29" s="1"/>
  <c r="P78" i="29"/>
  <c r="Y64" i="29"/>
  <c r="AB65" i="29"/>
  <c r="AE87" i="29" s="1"/>
  <c r="AH63" i="29"/>
  <c r="AH64" i="29" s="1"/>
  <c r="AH87" i="29" l="1"/>
  <c r="X77" i="29"/>
  <c r="P80" i="29"/>
  <c r="X78" i="29"/>
  <c r="P31" i="29"/>
  <c r="X80" i="29" l="1"/>
  <c r="P45" i="29"/>
  <c r="P37" i="29"/>
  <c r="AE85" i="29" s="1"/>
  <c r="P27" i="29"/>
  <c r="AH88" i="29" l="1"/>
  <c r="AH85" i="29" l="1"/>
  <c r="AH89" i="29" s="1"/>
</calcChain>
</file>

<file path=xl/sharedStrings.xml><?xml version="1.0" encoding="utf-8"?>
<sst xmlns="http://schemas.openxmlformats.org/spreadsheetml/2006/main" count="379" uniqueCount="140">
  <si>
    <t>住所又は所在地</t>
    <rPh sb="0" eb="2">
      <t>ジュウショ</t>
    </rPh>
    <rPh sb="2" eb="3">
      <t>マタ</t>
    </rPh>
    <rPh sb="4" eb="7">
      <t>ショザイチ</t>
    </rPh>
    <phoneticPr fontId="14"/>
  </si>
  <si>
    <t>年</t>
    <rPh sb="0" eb="1">
      <t>ネン</t>
    </rPh>
    <phoneticPr fontId="14"/>
  </si>
  <si>
    <t>月</t>
    <rPh sb="0" eb="1">
      <t>ガツ</t>
    </rPh>
    <phoneticPr fontId="14"/>
  </si>
  <si>
    <t>日</t>
    <rPh sb="0" eb="1">
      <t>ニチ</t>
    </rPh>
    <phoneticPr fontId="14"/>
  </si>
  <si>
    <t>連絡先</t>
    <rPh sb="0" eb="3">
      <t>レンラクサキ</t>
    </rPh>
    <phoneticPr fontId="14"/>
  </si>
  <si>
    <t>〒</t>
    <phoneticPr fontId="5"/>
  </si>
  <si>
    <t>１　事業実施主体概要</t>
    <rPh sb="2" eb="4">
      <t>ジギョウ</t>
    </rPh>
    <rPh sb="4" eb="6">
      <t>ジッシ</t>
    </rPh>
    <rPh sb="6" eb="8">
      <t>シュタイ</t>
    </rPh>
    <rPh sb="8" eb="10">
      <t>ガイヨウ</t>
    </rPh>
    <phoneticPr fontId="14"/>
  </si>
  <si>
    <t>計</t>
    <rPh sb="0" eb="1">
      <t>ケイ</t>
    </rPh>
    <phoneticPr fontId="5"/>
  </si>
  <si>
    <t>ａ</t>
    <phoneticPr fontId="5"/>
  </si>
  <si>
    <t>法人名</t>
    <rPh sb="0" eb="2">
      <t>ホウジン</t>
    </rPh>
    <rPh sb="2" eb="3">
      <t>メイ</t>
    </rPh>
    <phoneticPr fontId="14"/>
  </si>
  <si>
    <t>設立年月日</t>
    <rPh sb="0" eb="5">
      <t>セツリツネンガッピ</t>
    </rPh>
    <phoneticPr fontId="14"/>
  </si>
  <si>
    <t>台</t>
    <rPh sb="0" eb="1">
      <t>ダイ</t>
    </rPh>
    <phoneticPr fontId="5"/>
  </si>
  <si>
    <t>３　成果目標</t>
    <rPh sb="2" eb="6">
      <t>セイカモクヒョウ</t>
    </rPh>
    <phoneticPr fontId="14"/>
  </si>
  <si>
    <t>使用年数</t>
    <rPh sb="0" eb="4">
      <t>シヨウネンスウ</t>
    </rPh>
    <phoneticPr fontId="5"/>
  </si>
  <si>
    <t>１台目</t>
    <rPh sb="1" eb="3">
      <t>ダイメ</t>
    </rPh>
    <phoneticPr fontId="5"/>
  </si>
  <si>
    <t>課税区分</t>
    <rPh sb="0" eb="4">
      <t>カゼイクブン</t>
    </rPh>
    <phoneticPr fontId="5"/>
  </si>
  <si>
    <t>市町村費</t>
    <rPh sb="0" eb="4">
      <t>シチョウソンヒ</t>
    </rPh>
    <phoneticPr fontId="5"/>
  </si>
  <si>
    <t>事業費
（税抜）</t>
    <rPh sb="0" eb="3">
      <t>ジギョウヒ</t>
    </rPh>
    <rPh sb="5" eb="7">
      <t>ゼ</t>
    </rPh>
    <phoneticPr fontId="5"/>
  </si>
  <si>
    <t>事業費
（税込）</t>
    <rPh sb="0" eb="3">
      <t>ジギョウヒ</t>
    </rPh>
    <rPh sb="5" eb="7">
      <t>ゼイコミ</t>
    </rPh>
    <phoneticPr fontId="5"/>
  </si>
  <si>
    <t>本則課税</t>
  </si>
  <si>
    <t>薬液吐出量</t>
    <rPh sb="0" eb="2">
      <t>ヤクエキ</t>
    </rPh>
    <rPh sb="2" eb="4">
      <t>ハキダ</t>
    </rPh>
    <rPh sb="4" eb="5">
      <t>リョウ</t>
    </rPh>
    <phoneticPr fontId="5"/>
  </si>
  <si>
    <t>ℓ／分（min）</t>
    <rPh sb="2" eb="3">
      <t>フン</t>
    </rPh>
    <phoneticPr fontId="5"/>
  </si>
  <si>
    <t>年</t>
    <rPh sb="0" eb="1">
      <t>ネン</t>
    </rPh>
    <phoneticPr fontId="5"/>
  </si>
  <si>
    <t>２台目</t>
    <rPh sb="1" eb="3">
      <t>ダイメ</t>
    </rPh>
    <phoneticPr fontId="5"/>
  </si>
  <si>
    <t>３台目</t>
    <rPh sb="1" eb="3">
      <t>ダイメ</t>
    </rPh>
    <phoneticPr fontId="5"/>
  </si>
  <si>
    <t>合　　　計</t>
    <rPh sb="0" eb="1">
      <t>ゴウ</t>
    </rPh>
    <rPh sb="4" eb="5">
      <t>ケイ</t>
    </rPh>
    <phoneticPr fontId="5"/>
  </si>
  <si>
    <t>千円</t>
    <rPh sb="0" eb="2">
      <t>セネン</t>
    </rPh>
    <phoneticPr fontId="5"/>
  </si>
  <si>
    <t>平成</t>
  </si>
  <si>
    <t>主な栽培品目</t>
    <rPh sb="0" eb="1">
      <t>オモ</t>
    </rPh>
    <rPh sb="2" eb="6">
      <t>サイバイヒンモク</t>
    </rPh>
    <phoneticPr fontId="14"/>
  </si>
  <si>
    <t>果樹の総販売額又は総所得額の増加</t>
    <rPh sb="0" eb="2">
      <t>カジュ</t>
    </rPh>
    <rPh sb="3" eb="7">
      <t>ソウハンバイガク</t>
    </rPh>
    <rPh sb="7" eb="8">
      <t>マタ</t>
    </rPh>
    <rPh sb="9" eb="13">
      <t>ソウショトクガク</t>
    </rPh>
    <rPh sb="14" eb="16">
      <t>ゾウカ</t>
    </rPh>
    <phoneticPr fontId="5"/>
  </si>
  <si>
    <t>２　要望内容</t>
    <rPh sb="2" eb="6">
      <t>ヨウボウナイヨウ</t>
    </rPh>
    <phoneticPr fontId="5"/>
  </si>
  <si>
    <t>代表者情報</t>
    <rPh sb="0" eb="3">
      <t>ダイヒョウシャ</t>
    </rPh>
    <rPh sb="3" eb="5">
      <t>ジョウホウ</t>
    </rPh>
    <phoneticPr fontId="14"/>
  </si>
  <si>
    <t>歳</t>
    <rPh sb="0" eb="1">
      <t>サイ</t>
    </rPh>
    <phoneticPr fontId="5"/>
  </si>
  <si>
    <t>使用方法</t>
    <rPh sb="0" eb="4">
      <t>シヨウホウホウ</t>
    </rPh>
    <phoneticPr fontId="5"/>
  </si>
  <si>
    <t>共同利用</t>
    <rPh sb="0" eb="4">
      <t>キョウドウリヨウ</t>
    </rPh>
    <phoneticPr fontId="5"/>
  </si>
  <si>
    <t>対象樹種</t>
    <rPh sb="0" eb="4">
      <t>タイショウジュシュ</t>
    </rPh>
    <phoneticPr fontId="5"/>
  </si>
  <si>
    <t>さくらんぼ</t>
  </si>
  <si>
    <t>りんご</t>
  </si>
  <si>
    <t>大粒ぶどう</t>
    <rPh sb="0" eb="2">
      <t>ダイリュウ</t>
    </rPh>
    <phoneticPr fontId="1"/>
  </si>
  <si>
    <t>西洋なし</t>
    <rPh sb="0" eb="2">
      <t>セイヨウ</t>
    </rPh>
    <phoneticPr fontId="1"/>
  </si>
  <si>
    <t>もも</t>
  </si>
  <si>
    <t>かき</t>
  </si>
  <si>
    <t>すもも</t>
  </si>
  <si>
    <t>日本なし</t>
    <rPh sb="0" eb="2">
      <t>ニホン</t>
    </rPh>
    <phoneticPr fontId="1"/>
  </si>
  <si>
    <t>回</t>
    <rPh sb="0" eb="1">
      <t>カイ</t>
    </rPh>
    <phoneticPr fontId="5"/>
  </si>
  <si>
    <t>（委託者氏名）</t>
    <rPh sb="1" eb="6">
      <t>イタクシャシメイ</t>
    </rPh>
    <phoneticPr fontId="5"/>
  </si>
  <si>
    <t>（下限面積）</t>
    <rPh sb="1" eb="3">
      <t>カゲン</t>
    </rPh>
    <rPh sb="3" eb="5">
      <t>メンセキ</t>
    </rPh>
    <phoneticPr fontId="5"/>
  </si>
  <si>
    <t>ha</t>
    <phoneticPr fontId="5"/>
  </si>
  <si>
    <t>項目</t>
    <rPh sb="0" eb="2">
      <t>コウモク</t>
    </rPh>
    <phoneticPr fontId="5"/>
  </si>
  <si>
    <t>ポイント</t>
    <phoneticPr fontId="5"/>
  </si>
  <si>
    <t>代表取締役社長</t>
    <rPh sb="0" eb="7">
      <t>ダイシャ</t>
    </rPh>
    <phoneticPr fontId="5"/>
  </si>
  <si>
    <t>山形県山形市松波2-8-1</t>
    <rPh sb="0" eb="3">
      <t>ヤマガタケン</t>
    </rPh>
    <rPh sb="3" eb="6">
      <t>ヤマガタシ</t>
    </rPh>
    <rPh sb="6" eb="8">
      <t>マツナミ</t>
    </rPh>
    <phoneticPr fontId="5"/>
  </si>
  <si>
    <t>XXX@pref.yamagata.jp</t>
    <phoneticPr fontId="5"/>
  </si>
  <si>
    <t>点</t>
    <rPh sb="0" eb="1">
      <t>テン</t>
    </rPh>
    <phoneticPr fontId="5"/>
  </si>
  <si>
    <t>％</t>
    <phoneticPr fontId="5"/>
  </si>
  <si>
    <t>判定</t>
    <rPh sb="0" eb="2">
      <t>ハンテイ</t>
    </rPh>
    <phoneticPr fontId="5"/>
  </si>
  <si>
    <t>経営体</t>
    <rPh sb="0" eb="3">
      <t>ケイエイタイ</t>
    </rPh>
    <phoneticPr fontId="5"/>
  </si>
  <si>
    <t>経営体</t>
    <rPh sb="0" eb="3">
      <t>ケイエイタイ</t>
    </rPh>
    <phoneticPr fontId="5"/>
  </si>
  <si>
    <t>〇か×を選択</t>
    <rPh sb="4" eb="6">
      <t>センタク</t>
    </rPh>
    <phoneticPr fontId="5"/>
  </si>
  <si>
    <t>合計ポイント</t>
    <rPh sb="0" eb="2">
      <t>ゴウケイ</t>
    </rPh>
    <phoneticPr fontId="5"/>
  </si>
  <si>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5"/>
  </si>
  <si>
    <t>後継者の有無</t>
    <rPh sb="0" eb="3">
      <t>コウケイシャ</t>
    </rPh>
    <rPh sb="4" eb="6">
      <t>ウム</t>
    </rPh>
    <phoneticPr fontId="5"/>
  </si>
  <si>
    <t>電話番号</t>
    <rPh sb="0" eb="4">
      <t>デンワバンゴウ</t>
    </rPh>
    <phoneticPr fontId="5"/>
  </si>
  <si>
    <t>e－mail</t>
    <phoneticPr fontId="5"/>
  </si>
  <si>
    <t>型　　式</t>
    <rPh sb="0" eb="1">
      <t>カタ</t>
    </rPh>
    <rPh sb="3" eb="4">
      <t>シキ</t>
    </rPh>
    <phoneticPr fontId="5"/>
  </si>
  <si>
    <t>（１）スピードスプレーヤの更新</t>
    <rPh sb="13" eb="15">
      <t>コウシン</t>
    </rPh>
    <phoneticPr fontId="5"/>
  </si>
  <si>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5"/>
  </si>
  <si>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5"/>
  </si>
  <si>
    <t>今後の方針</t>
    <rPh sb="0" eb="2">
      <t>コンゴ</t>
    </rPh>
    <rPh sb="3" eb="5">
      <t>ホウシン</t>
    </rPh>
    <phoneticPr fontId="5"/>
  </si>
  <si>
    <t>単独利用</t>
    <rPh sb="0" eb="4">
      <t>タンドクリヨウ</t>
    </rPh>
    <phoneticPr fontId="5"/>
  </si>
  <si>
    <t>単独利用</t>
    <rPh sb="0" eb="2">
      <t>タンドク</t>
    </rPh>
    <rPh sb="2" eb="4">
      <t>リヨウ</t>
    </rPh>
    <phoneticPr fontId="5"/>
  </si>
  <si>
    <t>（共同利用の経営体数）</t>
    <phoneticPr fontId="5"/>
  </si>
  <si>
    <t>更新</t>
  </si>
  <si>
    <t>※　合計ポイント同点時</t>
    <rPh sb="2" eb="4">
      <t>ゴウケイ</t>
    </rPh>
    <rPh sb="8" eb="11">
      <t>ドウテンジ</t>
    </rPh>
    <phoneticPr fontId="5"/>
  </si>
  <si>
    <t>課税区分</t>
    <rPh sb="0" eb="4">
      <t>カゼイクブン</t>
    </rPh>
    <phoneticPr fontId="5"/>
  </si>
  <si>
    <t>５　採択ポイント</t>
    <rPh sb="2" eb="4">
      <t>サイタク</t>
    </rPh>
    <phoneticPr fontId="14"/>
  </si>
  <si>
    <t>×</t>
  </si>
  <si>
    <t>○</t>
  </si>
  <si>
    <t>有</t>
  </si>
  <si>
    <t>A-A-A</t>
    <phoneticPr fontId="5"/>
  </si>
  <si>
    <t>継続利用</t>
  </si>
  <si>
    <t>補助率</t>
    <rPh sb="0" eb="3">
      <t>ホジョリツ</t>
    </rPh>
    <phoneticPr fontId="5"/>
  </si>
  <si>
    <t>県費</t>
    <rPh sb="0" eb="2">
      <t>ケンピ</t>
    </rPh>
    <phoneticPr fontId="5"/>
  </si>
  <si>
    <t>2/9</t>
    <phoneticPr fontId="5"/>
  </si>
  <si>
    <t>ha</t>
    <phoneticPr fontId="5"/>
  </si>
  <si>
    <t>★</t>
    <phoneticPr fontId="5"/>
  </si>
  <si>
    <r>
      <t xml:space="preserve">その他
</t>
    </r>
    <r>
      <rPr>
        <sz val="10"/>
        <rFont val="ＭＳ 明朝"/>
        <family val="1"/>
        <charset val="128"/>
      </rPr>
      <t>（自己資金等）</t>
    </r>
    <rPh sb="2" eb="3">
      <t>タ</t>
    </rPh>
    <rPh sb="5" eb="9">
      <t>ジコシキン</t>
    </rPh>
    <rPh sb="9" eb="10">
      <t>ナド</t>
    </rPh>
    <phoneticPr fontId="5"/>
  </si>
  <si>
    <t>役職名</t>
    <rPh sb="0" eb="1">
      <t>ヤク</t>
    </rPh>
    <rPh sb="1" eb="2">
      <t>ショク</t>
    </rPh>
    <rPh sb="2" eb="3">
      <t>ナ</t>
    </rPh>
    <phoneticPr fontId="5"/>
  </si>
  <si>
    <t>氏名</t>
    <rPh sb="0" eb="1">
      <t>シ</t>
    </rPh>
    <rPh sb="1" eb="2">
      <t>ナ</t>
    </rPh>
    <phoneticPr fontId="5"/>
  </si>
  <si>
    <t>その他（　　　　　　）</t>
    <rPh sb="2" eb="3">
      <t>タ</t>
    </rPh>
    <phoneticPr fontId="5"/>
  </si>
  <si>
    <t>後継者氏名</t>
    <rPh sb="0" eb="3">
      <t>コウケイシャ</t>
    </rPh>
    <rPh sb="3" eb="5">
      <t>シメイ</t>
    </rPh>
    <phoneticPr fontId="5"/>
  </si>
  <si>
    <t>後継者の就農（予定）年</t>
    <rPh sb="0" eb="3">
      <t>コウケイシャ</t>
    </rPh>
    <rPh sb="4" eb="6">
      <t>シュウノウ</t>
    </rPh>
    <rPh sb="7" eb="9">
      <t>ヨテイ</t>
    </rPh>
    <rPh sb="10" eb="11">
      <t>ネン</t>
    </rPh>
    <phoneticPr fontId="5"/>
  </si>
  <si>
    <t>令和</t>
  </si>
  <si>
    <t>1/9</t>
    <phoneticPr fontId="5"/>
  </si>
  <si>
    <t>取得方法</t>
    <rPh sb="0" eb="4">
      <t>シュトクホウホウ</t>
    </rPh>
    <phoneticPr fontId="5"/>
  </si>
  <si>
    <t>４　事業費</t>
    <rPh sb="2" eb="5">
      <t>ジギョヒ</t>
    </rPh>
    <phoneticPr fontId="14"/>
  </si>
  <si>
    <t>防除作業受託</t>
    <rPh sb="0" eb="2">
      <t>ボウジョ</t>
    </rPh>
    <rPh sb="2" eb="6">
      <t>サギョウジュタク</t>
    </rPh>
    <phoneticPr fontId="5"/>
  </si>
  <si>
    <t>株式会社県庁農園</t>
    <rPh sb="0" eb="4">
      <t>カブ</t>
    </rPh>
    <rPh sb="4" eb="6">
      <t>ケンチョウ</t>
    </rPh>
    <rPh sb="6" eb="8">
      <t>ノウエン</t>
    </rPh>
    <phoneticPr fontId="5"/>
  </si>
  <si>
    <t>県庁　太郎</t>
    <rPh sb="0" eb="2">
      <t>ケンチョウ</t>
    </rPh>
    <rPh sb="3" eb="5">
      <t>タロウ</t>
    </rPh>
    <phoneticPr fontId="5"/>
  </si>
  <si>
    <t>県庁　次郎</t>
    <rPh sb="0" eb="2">
      <t>ケンチョウ</t>
    </rPh>
    <rPh sb="3" eb="5">
      <t>ジロウ</t>
    </rPh>
    <phoneticPr fontId="5"/>
  </si>
  <si>
    <t>000-000-0000</t>
    <phoneticPr fontId="5"/>
  </si>
  <si>
    <t>B-B-B</t>
    <phoneticPr fontId="5"/>
  </si>
  <si>
    <r>
      <t xml:space="preserve">栽培面積
</t>
    </r>
    <r>
      <rPr>
        <sz val="9"/>
        <rFont val="ＭＳ 明朝"/>
        <family val="1"/>
        <charset val="128"/>
      </rPr>
      <t>(所有･借地)</t>
    </r>
    <rPh sb="0" eb="4">
      <t>サイバイメンセキ</t>
    </rPh>
    <rPh sb="9" eb="11">
      <t>シャクチ</t>
    </rPh>
    <phoneticPr fontId="5"/>
  </si>
  <si>
    <t>防除作業
受託面積</t>
    <rPh sb="5" eb="7">
      <t>ジュタク</t>
    </rPh>
    <rPh sb="7" eb="9">
      <t>メンセキ</t>
    </rPh>
    <phoneticPr fontId="5"/>
  </si>
  <si>
    <t>その他ぶどう</t>
    <rPh sb="2" eb="3">
      <t>タ</t>
    </rPh>
    <phoneticPr fontId="5"/>
  </si>
  <si>
    <t>栽培面積及び防除作業受託面積の増加率</t>
    <rPh sb="0" eb="4">
      <t>サイバイメンセキ</t>
    </rPh>
    <rPh sb="4" eb="5">
      <t>オヨ</t>
    </rPh>
    <rPh sb="6" eb="12">
      <t>ボウジョサギョウジュタク</t>
    </rPh>
    <rPh sb="12" eb="14">
      <t>メンセキ</t>
    </rPh>
    <phoneticPr fontId="5"/>
  </si>
  <si>
    <t>円／ａ</t>
    <rPh sb="0" eb="1">
      <t>エン</t>
    </rPh>
    <phoneticPr fontId="5"/>
  </si>
  <si>
    <t>999-9999</t>
    <phoneticPr fontId="5"/>
  </si>
  <si>
    <t>その他</t>
  </si>
  <si>
    <t>C-C-C</t>
    <phoneticPr fontId="5"/>
  </si>
  <si>
    <t>その他（ブルーベリー）</t>
    <rPh sb="2" eb="3">
      <t>タ</t>
    </rPh>
    <phoneticPr fontId="5"/>
  </si>
  <si>
    <t>水稲、さくらんぼ、りんご、西洋なし、すいか</t>
    <rPh sb="0" eb="2">
      <t>スイトウ</t>
    </rPh>
    <rPh sb="13" eb="15">
      <t>セイヨウ</t>
    </rPh>
    <phoneticPr fontId="5"/>
  </si>
  <si>
    <t>記載例</t>
    <rPh sb="0" eb="3">
      <t>キサイレイ</t>
    </rPh>
    <phoneticPr fontId="5"/>
  </si>
  <si>
    <r>
      <t xml:space="preserve">共同利用の参加人数（１台当たり）
</t>
    </r>
    <r>
      <rPr>
        <sz val="11"/>
        <color rgb="FFFF0000"/>
        <rFont val="ＭＳ 明朝"/>
        <family val="1"/>
        <charset val="128"/>
      </rPr>
      <t>※　農業法人の場合は必ず「×」を選択</t>
    </r>
    <rPh sb="19" eb="23">
      <t>ノウギョウホウジン</t>
    </rPh>
    <rPh sb="24" eb="26">
      <t>バアイ</t>
    </rPh>
    <rPh sb="27" eb="28">
      <t>カナラ</t>
    </rPh>
    <rPh sb="33" eb="35">
      <t>センタク</t>
    </rPh>
    <phoneticPr fontId="5"/>
  </si>
  <si>
    <t>標準散布
回　　数</t>
    <rPh sb="0" eb="2">
      <t>ヒョウジュン</t>
    </rPh>
    <rPh sb="2" eb="4">
      <t>サンプ</t>
    </rPh>
    <rPh sb="5" eb="6">
      <t>カイ</t>
    </rPh>
    <rPh sb="8" eb="9">
      <t>スウ</t>
    </rPh>
    <phoneticPr fontId="5"/>
  </si>
  <si>
    <t>延べ散布
面　　積</t>
    <rPh sb="0" eb="1">
      <t>ノ</t>
    </rPh>
    <rPh sb="2" eb="4">
      <t>サンプ</t>
    </rPh>
    <rPh sb="5" eb="6">
      <t>メン</t>
    </rPh>
    <rPh sb="8" eb="9">
      <t>セキ</t>
    </rPh>
    <phoneticPr fontId="5"/>
  </si>
  <si>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5"/>
  </si>
  <si>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5"/>
  </si>
  <si>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5"/>
  </si>
  <si>
    <t>更新１台目</t>
    <rPh sb="0" eb="2">
      <t>コウシン</t>
    </rPh>
    <rPh sb="3" eb="5">
      <t>ダイメ</t>
    </rPh>
    <phoneticPr fontId="5"/>
  </si>
  <si>
    <t>更新２台目</t>
    <rPh sb="0" eb="2">
      <t>コウシン</t>
    </rPh>
    <rPh sb="3" eb="5">
      <t>ダイメ</t>
    </rPh>
    <phoneticPr fontId="5"/>
  </si>
  <si>
    <t>更新３台目</t>
    <rPh sb="0" eb="2">
      <t>コウシン</t>
    </rPh>
    <rPh sb="3" eb="5">
      <t>ダイメ</t>
    </rPh>
    <phoneticPr fontId="5"/>
  </si>
  <si>
    <t>様式２（農業法人の場合）</t>
    <rPh sb="0" eb="2">
      <t>ヨウシキ</t>
    </rPh>
    <rPh sb="4" eb="8">
      <t>ノホ</t>
    </rPh>
    <rPh sb="9" eb="11">
      <t>バアイ</t>
    </rPh>
    <phoneticPr fontId="5"/>
  </si>
  <si>
    <r>
      <t>持続できる果樹産地緊急支援事業　要望調査票</t>
    </r>
    <r>
      <rPr>
        <sz val="14"/>
        <color rgb="FFFF0000"/>
        <rFont val="ＭＳ 明朝"/>
        <family val="1"/>
        <charset val="128"/>
      </rPr>
      <t>【農業法人】</t>
    </r>
    <rPh sb="0" eb="2">
      <t>ジゾ</t>
    </rPh>
    <rPh sb="16" eb="21">
      <t>ヨウボウチョウサヒョウ</t>
    </rPh>
    <phoneticPr fontId="14"/>
  </si>
  <si>
    <t>松波五郎</t>
    <rPh sb="0" eb="4">
      <t>マツナミゴロウ</t>
    </rPh>
    <phoneticPr fontId="5"/>
  </si>
  <si>
    <t>園芸六太</t>
    <rPh sb="0" eb="2">
      <t>エンゲイ</t>
    </rPh>
    <rPh sb="2" eb="4">
      <t>ロクタ</t>
    </rPh>
    <phoneticPr fontId="5"/>
  </si>
  <si>
    <t>R8.3.1時点の年齢</t>
    <rPh sb="6" eb="8">
      <t>ジテン</t>
    </rPh>
    <rPh sb="9" eb="11">
      <t>ネンレイ</t>
    </rPh>
    <phoneticPr fontId="5"/>
  </si>
  <si>
    <t>※R8.3.1時点の年齢が65歳以上の場合は必ず選択</t>
    <rPh sb="19" eb="21">
      <t>バアイ</t>
    </rPh>
    <rPh sb="22" eb="23">
      <t>カナラ</t>
    </rPh>
    <rPh sb="24" eb="26">
      <t>センタク</t>
    </rPh>
    <phoneticPr fontId="5"/>
  </si>
  <si>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5"/>
  </si>
  <si>
    <t>（２）スピードスプレーヤの既存所有状況（R7時点）</t>
    <rPh sb="13" eb="15">
      <t>キソン</t>
    </rPh>
    <rPh sb="15" eb="19">
      <t>ショユウジョウキョウ</t>
    </rPh>
    <rPh sb="22" eb="24">
      <t>ジテン</t>
    </rPh>
    <phoneticPr fontId="5"/>
  </si>
  <si>
    <t>（３）スピードスプレーヤの所有計画（R9見込み）</t>
    <rPh sb="13" eb="15">
      <t>ショユウ</t>
    </rPh>
    <rPh sb="15" eb="17">
      <t>ケイッカウ</t>
    </rPh>
    <rPh sb="20" eb="22">
      <t>ミコ</t>
    </rPh>
    <phoneticPr fontId="5"/>
  </si>
  <si>
    <t>（４）使用樹種・面積（R7→R9）</t>
    <rPh sb="3" eb="5">
      <t>シヨウ</t>
    </rPh>
    <rPh sb="5" eb="7">
      <t>ジュシュ</t>
    </rPh>
    <rPh sb="8" eb="10">
      <t>メンセキ</t>
    </rPh>
    <phoneticPr fontId="5"/>
  </si>
  <si>
    <t>現状面積(令和７年度)</t>
    <rPh sb="0" eb="2">
      <t>ゲンジョウ</t>
    </rPh>
    <rPh sb="2" eb="4">
      <t>メンセキ</t>
    </rPh>
    <rPh sb="5" eb="7">
      <t>レイワ</t>
    </rPh>
    <rPh sb="8" eb="10">
      <t>ネンド</t>
    </rPh>
    <phoneticPr fontId="5"/>
  </si>
  <si>
    <t>目標面積(令和９年度)</t>
    <rPh sb="0" eb="2">
      <t>モクヒョウ</t>
    </rPh>
    <rPh sb="2" eb="4">
      <t>メンセキ</t>
    </rPh>
    <rPh sb="5" eb="7">
      <t>レイワ</t>
    </rPh>
    <rPh sb="8" eb="10">
      <t>ネンド</t>
    </rPh>
    <phoneticPr fontId="5"/>
  </si>
  <si>
    <t>増減（令和７年度→令和９年度）</t>
    <rPh sb="0" eb="2">
      <t>ゾウゲン</t>
    </rPh>
    <rPh sb="3" eb="5">
      <t>レイワ</t>
    </rPh>
    <rPh sb="6" eb="8">
      <t>ネンド</t>
    </rPh>
    <rPh sb="9" eb="11">
      <t>レイワ</t>
    </rPh>
    <rPh sb="12" eb="14">
      <t>ネンド</t>
    </rPh>
    <phoneticPr fontId="5"/>
  </si>
  <si>
    <t>現状値（令和７年度）</t>
    <rPh sb="0" eb="3">
      <t>ゲンジョウチ</t>
    </rPh>
    <rPh sb="4" eb="6">
      <t>レイワ</t>
    </rPh>
    <rPh sb="7" eb="9">
      <t>ネンド</t>
    </rPh>
    <phoneticPr fontId="5"/>
  </si>
  <si>
    <t>目標値（令和９年度）</t>
    <rPh sb="0" eb="3">
      <t>モクヒョウチ</t>
    </rPh>
    <rPh sb="4" eb="6">
      <t>レイワ</t>
    </rPh>
    <rPh sb="7" eb="9">
      <t>ネンド</t>
    </rPh>
    <phoneticPr fontId="5"/>
  </si>
  <si>
    <t>山形県特定農業機械導入基準に定める下限面積に対する延べ散布面積（令和９年度）の割合</t>
    <rPh sb="32" eb="34">
      <t>レイワ</t>
    </rPh>
    <rPh sb="35" eb="37">
      <t>ネンド</t>
    </rPh>
    <phoneticPr fontId="5"/>
  </si>
  <si>
    <t>更新するスピードスプレーヤの令和７年度までの使用年数</t>
    <rPh sb="18" eb="19">
      <t>ド</t>
    </rPh>
    <phoneticPr fontId="5"/>
  </si>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</sst>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_);[Red]\(0\)"/>
    <numFmt numFmtId="178" formatCode="#,##0.0"/>
    <numFmt numFmtId="179" formatCode="0.0;0"/>
  </numFmts>
  <fonts count="2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b/>
      <sz val="12"/>
      <color rgb="FFFF0000"/>
      <name val="ＭＳ ゴシック"/>
      <family val="3"/>
      <charset val="128"/>
    </font>
    <font>
      <sz val="11"/>
      <color rgb="FFFF0000"/>
      <name val="ＭＳ 明朝"/>
      <family val="1"/>
      <charset val="128"/>
    </font>
    <font>
      <sz val="11"/>
      <color rgb="FFFF0000"/>
      <name val="ＭＳ Ｐゴシック"/>
      <family val="3"/>
      <charset val="128"/>
      <scheme val="minor"/>
    </font>
    <font>
      <sz val="14"/>
      <color rgb="FFFF000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FFE7FF"/>
        <bgColor indexed="64"/>
      </patternFill>
    </fill>
  </fills>
  <borders count="67">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diagonalDown="1">
      <left/>
      <right style="thin">
        <color auto="1"/>
      </right>
      <top style="thin">
        <color auto="1"/>
      </top>
      <bottom style="thin">
        <color auto="1"/>
      </bottom>
      <diagonal style="thin">
        <color auto="1"/>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3">
    <xf numFmtId="0" fontId="0" fillId="0" borderId="0">
      <alignment vertical="center"/>
    </xf>
    <xf numFmtId="0" fontId="4"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7" fillId="0" borderId="0" applyFont="0" applyFill="0" applyBorder="0" applyAlignment="0" applyProtection="0">
      <alignment vertical="center"/>
    </xf>
  </cellStyleXfs>
  <cellXfs count="329">
    <xf numFmtId="0" fontId="0" fillId="0" borderId="0" xfId="0">
      <alignment vertical="center"/>
    </xf>
    <xf numFmtId="0" fontId="13" fillId="0" borderId="0" xfId="8" applyFont="1" applyProtection="1">
      <alignment vertical="center"/>
      <protection locked="0"/>
    </xf>
    <xf numFmtId="0" fontId="7" fillId="0" borderId="0" xfId="8" applyFont="1" applyProtection="1">
      <alignment vertical="center"/>
      <protection locked="0"/>
    </xf>
    <xf numFmtId="0" fontId="7" fillId="2" borderId="0" xfId="8" applyFont="1" applyFill="1" applyProtection="1">
      <alignment vertical="center"/>
      <protection locked="0"/>
    </xf>
    <xf numFmtId="0" fontId="8" fillId="0" borderId="10" xfId="0" applyFont="1" applyBorder="1" applyAlignment="1" applyProtection="1">
      <alignment horizontal="center" vertical="center"/>
      <protection locked="0"/>
    </xf>
    <xf numFmtId="0" fontId="7" fillId="0" borderId="10" xfId="8" applyFont="1" applyBorder="1" applyAlignment="1" applyProtection="1">
      <alignment horizontal="center" vertical="center"/>
      <protection locked="0"/>
    </xf>
    <xf numFmtId="0" fontId="7" fillId="0" borderId="0" xfId="8" applyFont="1" applyAlignment="1" applyProtection="1">
      <alignment horizontal="distributed" vertical="distributed"/>
      <protection locked="0"/>
    </xf>
    <xf numFmtId="0" fontId="7" fillId="0" borderId="0" xfId="8" applyFont="1" applyAlignment="1" applyProtection="1">
      <alignment horizontal="distributed" vertical="center" wrapText="1"/>
      <protection locked="0"/>
    </xf>
    <xf numFmtId="0" fontId="13" fillId="0" borderId="0" xfId="8" applyFont="1" applyAlignment="1" applyProtection="1">
      <alignment horizontal="center" vertical="center"/>
      <protection locked="0"/>
    </xf>
    <xf numFmtId="3" fontId="7" fillId="2" borderId="0" xfId="8" applyNumberFormat="1" applyFont="1" applyFill="1" applyAlignment="1" applyProtection="1">
      <alignment vertical="center" shrinkToFit="1"/>
      <protection locked="0"/>
    </xf>
    <xf numFmtId="0" fontId="13" fillId="2" borderId="0" xfId="8" applyFont="1" applyFill="1" applyProtection="1">
      <alignment vertical="center"/>
      <protection locked="0"/>
    </xf>
    <xf numFmtId="0" fontId="7" fillId="0" borderId="5" xfId="8" applyFont="1" applyBorder="1" applyProtection="1">
      <alignment vertical="center"/>
      <protection locked="0"/>
    </xf>
    <xf numFmtId="0" fontId="7" fillId="0" borderId="6" xfId="8" applyFont="1" applyBorder="1" applyProtection="1">
      <alignment vertical="center"/>
      <protection locked="0"/>
    </xf>
    <xf numFmtId="0" fontId="7" fillId="0" borderId="5" xfId="8" applyFont="1" applyBorder="1" applyAlignment="1" applyProtection="1">
      <alignment horizontal="center" vertical="center"/>
      <protection locked="0"/>
    </xf>
    <xf numFmtId="0" fontId="7" fillId="0" borderId="31" xfId="8" applyFont="1" applyBorder="1" applyAlignment="1" applyProtection="1">
      <alignment horizontal="center" vertical="center"/>
      <protection locked="0"/>
    </xf>
    <xf numFmtId="0" fontId="7" fillId="0" borderId="34" xfId="8" applyFont="1" applyBorder="1" applyAlignment="1" applyProtection="1">
      <alignment horizontal="center" vertical="center"/>
      <protection locked="0"/>
    </xf>
    <xf numFmtId="0" fontId="7" fillId="0" borderId="0" xfId="8" applyFont="1" applyAlignment="1" applyProtection="1">
      <alignment vertical="center" shrinkToFit="1"/>
      <protection locked="0"/>
    </xf>
    <xf numFmtId="0" fontId="7" fillId="0" borderId="33" xfId="8" applyFont="1" applyBorder="1" applyAlignment="1" applyProtection="1">
      <alignment horizontal="center" vertical="center" shrinkToFit="1"/>
      <protection locked="0"/>
    </xf>
    <xf numFmtId="0" fontId="7" fillId="0" borderId="0" xfId="8" applyFont="1" applyAlignment="1" applyProtection="1">
      <alignment horizontal="center" vertical="center"/>
      <protection locked="0"/>
    </xf>
    <xf numFmtId="0" fontId="7" fillId="0" borderId="0" xfId="8" applyFont="1" applyAlignment="1" applyProtection="1">
      <alignment horizontal="center" vertical="center" shrinkToFit="1"/>
      <protection locked="0"/>
    </xf>
    <xf numFmtId="4" fontId="7" fillId="0" borderId="0" xfId="8" applyNumberFormat="1" applyFont="1" applyAlignment="1" applyProtection="1">
      <alignment horizontal="center" vertical="center"/>
      <protection locked="0"/>
    </xf>
    <xf numFmtId="3" fontId="13" fillId="0" borderId="0" xfId="8" applyNumberFormat="1" applyFont="1" applyProtection="1">
      <alignment vertical="center"/>
      <protection locked="0"/>
    </xf>
    <xf numFmtId="0" fontId="16" fillId="0" borderId="0" xfId="8" applyFont="1" applyAlignment="1" applyProtection="1">
      <alignment horizontal="left"/>
      <protection locked="0"/>
    </xf>
    <xf numFmtId="3" fontId="4" fillId="0" borderId="0" xfId="0" applyNumberFormat="1" applyFont="1" applyAlignment="1" applyProtection="1">
      <alignment vertical="center" shrinkToFit="1"/>
      <protection locked="0"/>
    </xf>
    <xf numFmtId="3" fontId="7" fillId="0" borderId="0" xfId="8" applyNumberFormat="1" applyFont="1" applyAlignment="1" applyProtection="1">
      <alignment vertical="center" shrinkToFit="1"/>
      <protection locked="0"/>
    </xf>
    <xf numFmtId="0" fontId="7" fillId="0" borderId="0" xfId="8" applyFont="1" applyAlignment="1" applyProtection="1">
      <alignment vertical="center" wrapText="1"/>
      <protection locked="0"/>
    </xf>
    <xf numFmtId="176" fontId="7" fillId="0" borderId="0" xfId="8" applyNumberFormat="1" applyFont="1" applyAlignment="1" applyProtection="1">
      <alignment vertical="center" shrinkToFit="1"/>
      <protection locked="0"/>
    </xf>
    <xf numFmtId="176" fontId="4" fillId="0" borderId="0" xfId="0" applyNumberFormat="1" applyFont="1" applyAlignment="1" applyProtection="1">
      <alignment vertical="center" shrinkToFit="1"/>
      <protection locked="0"/>
    </xf>
    <xf numFmtId="3" fontId="7" fillId="0" borderId="0" xfId="8" applyNumberFormat="1" applyFont="1" applyProtection="1">
      <alignment vertical="center"/>
      <protection locked="0"/>
    </xf>
    <xf numFmtId="0" fontId="16" fillId="0" borderId="0" xfId="8" applyFont="1" applyAlignment="1" applyProtection="1">
      <protection locked="0"/>
    </xf>
    <xf numFmtId="0" fontId="13" fillId="0" borderId="0" xfId="8" applyFont="1" applyAlignment="1" applyProtection="1">
      <alignment horizontal="left" vertical="center" indent="1"/>
      <protection locked="0"/>
    </xf>
    <xf numFmtId="0" fontId="9" fillId="0" borderId="0" xfId="0" applyFont="1" applyProtection="1">
      <alignment vertical="center"/>
      <protection locked="0"/>
    </xf>
    <xf numFmtId="0" fontId="6" fillId="0" borderId="0" xfId="0" quotePrefix="1" applyFont="1" applyAlignment="1" applyProtection="1">
      <alignment horizontal="right" vertical="center"/>
      <protection locked="0"/>
    </xf>
    <xf numFmtId="0" fontId="6" fillId="0" borderId="0" xfId="0" applyFont="1" applyProtection="1">
      <alignment vertical="center"/>
      <protection locked="0"/>
    </xf>
    <xf numFmtId="0" fontId="9" fillId="0" borderId="0" xfId="0" applyFont="1" applyAlignment="1" applyProtection="1">
      <alignment vertical="top"/>
      <protection locked="0"/>
    </xf>
    <xf numFmtId="0" fontId="6" fillId="0" borderId="0" xfId="1" quotePrefix="1" applyFont="1" applyAlignment="1" applyProtection="1">
      <alignment horizontal="right" vertical="center"/>
      <protection locked="0"/>
    </xf>
    <xf numFmtId="0" fontId="6" fillId="0" borderId="0" xfId="2" applyFont="1" applyProtection="1">
      <alignment vertical="center"/>
      <protection locked="0"/>
    </xf>
    <xf numFmtId="38" fontId="12" fillId="0" borderId="0" xfId="12" applyFont="1" applyFill="1" applyBorder="1" applyAlignment="1" applyProtection="1">
      <alignment horizontal="left" indent="4"/>
      <protection locked="0"/>
    </xf>
    <xf numFmtId="38" fontId="10" fillId="0" borderId="0" xfId="12" applyFont="1" applyFill="1" applyBorder="1" applyAlignment="1" applyProtection="1">
      <alignment horizontal="center"/>
      <protection locked="0"/>
    </xf>
    <xf numFmtId="38" fontId="11" fillId="0" borderId="0" xfId="12" applyFont="1" applyFill="1" applyBorder="1" applyAlignment="1" applyProtection="1">
      <alignment horizontal="left" vertical="top"/>
      <protection locked="0"/>
    </xf>
    <xf numFmtId="0" fontId="6" fillId="0" borderId="0" xfId="1" applyFont="1" applyProtection="1">
      <alignment vertical="center"/>
      <protection locked="0"/>
    </xf>
    <xf numFmtId="49" fontId="6" fillId="0" borderId="0" xfId="0" applyNumberFormat="1" applyFont="1" applyProtection="1">
      <alignment vertical="center"/>
      <protection locked="0"/>
    </xf>
    <xf numFmtId="0" fontId="7" fillId="0" borderId="10" xfId="8" applyFont="1" applyBorder="1" applyAlignment="1">
      <alignment horizontal="center" vertical="center" shrinkToFit="1"/>
    </xf>
    <xf numFmtId="0" fontId="7" fillId="0" borderId="33" xfId="8" applyFont="1" applyBorder="1" applyAlignment="1">
      <alignment horizontal="center" vertical="center" shrinkToFit="1"/>
    </xf>
    <xf numFmtId="0" fontId="7" fillId="0" borderId="34" xfId="8" applyFont="1" applyBorder="1" applyAlignment="1">
      <alignment horizontal="center" vertical="center" shrinkToFit="1"/>
    </xf>
    <xf numFmtId="0" fontId="7" fillId="0" borderId="31" xfId="8" applyFont="1" applyBorder="1" applyAlignment="1">
      <alignment horizontal="center" vertical="center" shrinkToFit="1"/>
    </xf>
    <xf numFmtId="0" fontId="7" fillId="0" borderId="60" xfId="8" applyFont="1" applyBorder="1" applyAlignment="1">
      <alignment horizontal="center" vertical="center" shrinkToFit="1"/>
    </xf>
    <xf numFmtId="0" fontId="7" fillId="0" borderId="56" xfId="8" applyFont="1" applyBorder="1" applyAlignment="1">
      <alignment horizontal="center" vertical="center" shrinkToFit="1"/>
    </xf>
    <xf numFmtId="0" fontId="7" fillId="0" borderId="37" xfId="8" applyFont="1" applyBorder="1" applyAlignment="1">
      <alignment horizontal="center" vertical="center"/>
    </xf>
    <xf numFmtId="176" fontId="8" fillId="0" borderId="10" xfId="0" applyNumberFormat="1" applyFont="1" applyBorder="1" applyAlignment="1">
      <alignment horizontal="center" vertical="center" shrinkToFit="1"/>
    </xf>
    <xf numFmtId="3" fontId="8" fillId="0" borderId="33" xfId="0" applyNumberFormat="1" applyFont="1" applyBorder="1" applyAlignment="1">
      <alignment horizontal="center" vertical="center" shrinkToFit="1"/>
    </xf>
    <xf numFmtId="176" fontId="8" fillId="0" borderId="10" xfId="0" applyNumberFormat="1" applyFont="1" applyBorder="1" applyAlignment="1">
      <alignment horizontal="center" vertical="center" textRotation="255" shrinkToFit="1"/>
    </xf>
    <xf numFmtId="3" fontId="8" fillId="0" borderId="41" xfId="0" applyNumberFormat="1" applyFont="1" applyBorder="1" applyAlignment="1">
      <alignment horizontal="center" vertical="center" shrinkToFit="1"/>
    </xf>
    <xf numFmtId="0" fontId="7" fillId="0" borderId="57" xfId="8" applyFont="1" applyBorder="1" applyAlignment="1">
      <alignment horizontal="center" vertical="center"/>
    </xf>
    <xf numFmtId="0" fontId="7" fillId="0" borderId="14"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13" xfId="8" applyFont="1" applyBorder="1" applyAlignment="1" applyProtection="1">
      <alignment horizontal="center" vertical="center"/>
      <protection locked="0"/>
    </xf>
    <xf numFmtId="0" fontId="18" fillId="0" borderId="0" xfId="8" applyFont="1" applyProtection="1">
      <alignment vertical="center"/>
      <protection locked="0"/>
    </xf>
    <xf numFmtId="0" fontId="20" fillId="3" borderId="13" xfId="8" applyFont="1" applyFill="1" applyBorder="1" applyAlignment="1" applyProtection="1">
      <alignment horizontal="center" vertical="center"/>
      <protection locked="0"/>
    </xf>
    <xf numFmtId="0" fontId="20" fillId="3" borderId="13" xfId="8" applyFont="1" applyFill="1" applyBorder="1" applyProtection="1">
      <alignment vertical="center"/>
      <protection locked="0"/>
    </xf>
    <xf numFmtId="0" fontId="20" fillId="3" borderId="5" xfId="8" applyFont="1" applyFill="1" applyBorder="1" applyProtection="1">
      <alignment vertical="center"/>
      <protection locked="0"/>
    </xf>
    <xf numFmtId="0" fontId="7" fillId="3" borderId="47" xfId="8" applyFont="1" applyFill="1" applyBorder="1" applyProtection="1">
      <alignment vertical="center"/>
      <protection locked="0"/>
    </xf>
    <xf numFmtId="0" fontId="7" fillId="3" borderId="18" xfId="8" applyFont="1" applyFill="1" applyBorder="1" applyProtection="1">
      <alignment vertical="center"/>
      <protection locked="0"/>
    </xf>
    <xf numFmtId="0" fontId="0" fillId="3" borderId="18" xfId="0" applyFill="1" applyBorder="1" applyProtection="1">
      <alignment vertical="center"/>
      <protection locked="0"/>
    </xf>
    <xf numFmtId="0" fontId="0" fillId="3" borderId="45" xfId="0" applyFill="1" applyBorder="1" applyProtection="1">
      <alignment vertical="center"/>
      <protection locked="0"/>
    </xf>
    <xf numFmtId="0" fontId="13" fillId="0" borderId="0" xfId="8" applyFont="1" applyAlignment="1" applyProtection="1">
      <alignment horizontal="center" vertical="center" shrinkToFit="1"/>
      <protection locked="0"/>
    </xf>
    <xf numFmtId="0" fontId="19" fillId="0" borderId="64" xfId="8" applyFont="1" applyBorder="1" applyAlignment="1" applyProtection="1">
      <alignment horizontal="distributed" vertical="center" indent="1"/>
      <protection locked="0"/>
    </xf>
    <xf numFmtId="0" fontId="19" fillId="0" borderId="65" xfId="8" applyFont="1" applyBorder="1" applyAlignment="1" applyProtection="1">
      <alignment horizontal="distributed" vertical="center" indent="1"/>
      <protection locked="0"/>
    </xf>
    <xf numFmtId="0" fontId="19" fillId="0" borderId="66" xfId="8" applyFont="1" applyBorder="1" applyAlignment="1" applyProtection="1">
      <alignment horizontal="distributed" vertical="center" indent="1"/>
      <protection locked="0"/>
    </xf>
    <xf numFmtId="3" fontId="7" fillId="0" borderId="8" xfId="8" applyNumberFormat="1" applyFont="1" applyBorder="1" applyAlignment="1">
      <alignment horizontal="right" vertical="center" shrinkToFit="1"/>
    </xf>
    <xf numFmtId="3" fontId="7" fillId="0" borderId="9" xfId="8" applyNumberFormat="1" applyFont="1" applyBorder="1" applyAlignment="1">
      <alignment horizontal="right" vertical="center" shrinkToFit="1"/>
    </xf>
    <xf numFmtId="4" fontId="7" fillId="0" borderId="23" xfId="8" applyNumberFormat="1" applyFont="1" applyBorder="1" applyAlignment="1">
      <alignment horizontal="right" vertical="center" shrinkToFit="1"/>
    </xf>
    <xf numFmtId="0" fontId="13" fillId="0" borderId="0" xfId="8" applyFont="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7" fillId="0" borderId="20" xfId="8" applyFont="1" applyBorder="1" applyAlignment="1" applyProtection="1">
      <alignment horizontal="center" vertical="center"/>
      <protection locked="0"/>
    </xf>
    <xf numFmtId="0" fontId="7" fillId="0" borderId="1" xfId="8" applyFont="1" applyBorder="1" applyAlignment="1" applyProtection="1">
      <alignment horizontal="center" vertical="center"/>
      <protection locked="0"/>
    </xf>
    <xf numFmtId="0" fontId="7" fillId="0" borderId="25"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7" fillId="0" borderId="0" xfId="8" applyFont="1" applyAlignment="1" applyProtection="1">
      <alignment horizontal="center" vertical="center"/>
      <protection locked="0"/>
    </xf>
    <xf numFmtId="0" fontId="7" fillId="0" borderId="28" xfId="8" applyFont="1" applyBorder="1" applyAlignment="1" applyProtection="1">
      <alignment horizontal="center" vertical="center"/>
      <protection locked="0"/>
    </xf>
    <xf numFmtId="0" fontId="7" fillId="0" borderId="22" xfId="8" applyFont="1" applyBorder="1" applyAlignment="1" applyProtection="1">
      <alignment horizontal="center" vertical="center"/>
      <protection locked="0"/>
    </xf>
    <xf numFmtId="0" fontId="7" fillId="0" borderId="23" xfId="8" applyFont="1" applyBorder="1" applyAlignment="1" applyProtection="1">
      <alignment horizontal="center" vertical="center"/>
      <protection locked="0"/>
    </xf>
    <xf numFmtId="0" fontId="7" fillId="0" borderId="60" xfId="8" applyFont="1" applyBorder="1" applyAlignment="1" applyProtection="1">
      <alignment horizontal="center" vertical="center"/>
      <protection locked="0"/>
    </xf>
    <xf numFmtId="3" fontId="20" fillId="3" borderId="17" xfId="8" applyNumberFormat="1" applyFont="1" applyFill="1" applyBorder="1" applyAlignment="1" applyProtection="1">
      <alignment horizontal="right" vertical="center"/>
      <protection locked="0"/>
    </xf>
    <xf numFmtId="3" fontId="20" fillId="3" borderId="30" xfId="8" applyNumberFormat="1" applyFont="1" applyFill="1" applyBorder="1" applyAlignment="1" applyProtection="1">
      <alignment horizontal="right" vertical="center"/>
      <protection locked="0"/>
    </xf>
    <xf numFmtId="3" fontId="7" fillId="0" borderId="10" xfId="8" applyNumberFormat="1" applyFont="1" applyBorder="1" applyAlignment="1">
      <alignment horizontal="right" vertical="center" shrinkToFit="1"/>
    </xf>
    <xf numFmtId="3" fontId="7" fillId="0" borderId="37" xfId="8" applyNumberFormat="1" applyFont="1" applyBorder="1" applyAlignment="1">
      <alignment horizontal="right" vertical="center" shrinkToFit="1"/>
    </xf>
    <xf numFmtId="3" fontId="20" fillId="3" borderId="35" xfId="8" applyNumberFormat="1" applyFont="1" applyFill="1" applyBorder="1" applyAlignment="1" applyProtection="1">
      <alignment horizontal="right" vertical="center" shrinkToFit="1"/>
      <protection locked="0"/>
    </xf>
    <xf numFmtId="3" fontId="20" fillId="3" borderId="34" xfId="8" applyNumberFormat="1" applyFont="1" applyFill="1" applyBorder="1" applyAlignment="1" applyProtection="1">
      <alignment horizontal="right" vertical="center" shrinkToFit="1"/>
      <protection locked="0"/>
    </xf>
    <xf numFmtId="3" fontId="20" fillId="3" borderId="9" xfId="8" applyNumberFormat="1" applyFont="1" applyFill="1" applyBorder="1" applyAlignment="1" applyProtection="1">
      <alignment horizontal="right" vertical="center" shrinkToFit="1"/>
      <protection locked="0"/>
    </xf>
    <xf numFmtId="3" fontId="7" fillId="0" borderId="8" xfId="8" applyNumberFormat="1" applyFont="1" applyBorder="1" applyAlignment="1">
      <alignment horizontal="center" vertical="center" shrinkToFit="1"/>
    </xf>
    <xf numFmtId="3" fontId="7" fillId="0" borderId="9" xfId="8" applyNumberFormat="1" applyFont="1" applyBorder="1" applyAlignment="1">
      <alignment horizontal="center" vertical="center" shrinkToFit="1"/>
    </xf>
    <xf numFmtId="3" fontId="20" fillId="3" borderId="8" xfId="8" applyNumberFormat="1" applyFont="1" applyFill="1" applyBorder="1" applyAlignment="1" applyProtection="1">
      <alignment horizontal="right" vertical="center" shrinkToFit="1"/>
      <protection locked="0"/>
    </xf>
    <xf numFmtId="0" fontId="7" fillId="0" borderId="43" xfId="8" applyFont="1" applyBorder="1" applyAlignment="1" applyProtection="1">
      <alignment horizontal="center" vertical="center" shrinkToFit="1"/>
      <protection locked="0"/>
    </xf>
    <xf numFmtId="0" fontId="7" fillId="0" borderId="32" xfId="8" applyFont="1" applyBorder="1" applyAlignment="1" applyProtection="1">
      <alignment horizontal="center" vertical="center" shrinkToFit="1"/>
      <protection locked="0"/>
    </xf>
    <xf numFmtId="0" fontId="7" fillId="0" borderId="44" xfId="8" applyFont="1" applyBorder="1" applyAlignment="1" applyProtection="1">
      <alignment horizontal="center" vertical="center" shrinkToFit="1"/>
      <protection locked="0"/>
    </xf>
    <xf numFmtId="0" fontId="16" fillId="0" borderId="37" xfId="8" applyFont="1" applyBorder="1" applyAlignment="1" applyProtection="1">
      <alignment horizontal="center" vertical="center" wrapText="1" shrinkToFit="1"/>
      <protection locked="0"/>
    </xf>
    <xf numFmtId="0" fontId="16" fillId="0" borderId="8" xfId="8" applyFont="1" applyBorder="1" applyAlignment="1" applyProtection="1">
      <alignment horizontal="center" vertical="center" shrinkToFit="1"/>
      <protection locked="0"/>
    </xf>
    <xf numFmtId="0" fontId="16" fillId="0" borderId="37" xfId="8" applyFont="1" applyBorder="1" applyAlignment="1" applyProtection="1">
      <alignment horizontal="center" vertical="center" shrinkToFit="1"/>
      <protection locked="0"/>
    </xf>
    <xf numFmtId="0" fontId="16" fillId="0" borderId="8" xfId="8" applyFont="1" applyBorder="1" applyAlignment="1" applyProtection="1">
      <alignment horizontal="center" vertical="center" wrapText="1"/>
      <protection locked="0"/>
    </xf>
    <xf numFmtId="0" fontId="16" fillId="0" borderId="8" xfId="8" applyFont="1" applyBorder="1" applyAlignment="1" applyProtection="1">
      <alignment horizontal="center" vertical="center"/>
      <protection locked="0"/>
    </xf>
    <xf numFmtId="0" fontId="16" fillId="0" borderId="38" xfId="8" applyFont="1" applyBorder="1" applyAlignment="1" applyProtection="1">
      <alignment horizontal="center" vertical="center"/>
      <protection locked="0"/>
    </xf>
    <xf numFmtId="0" fontId="7" fillId="0" borderId="14" xfId="8" applyFont="1" applyBorder="1" applyAlignment="1" applyProtection="1">
      <alignment horizontal="center" vertical="center"/>
      <protection locked="0"/>
    </xf>
    <xf numFmtId="0" fontId="7" fillId="0" borderId="32" xfId="8" applyFont="1" applyBorder="1" applyAlignment="1" applyProtection="1">
      <alignment horizontal="center" vertical="center"/>
      <protection locked="0"/>
    </xf>
    <xf numFmtId="0" fontId="7" fillId="0" borderId="15" xfId="8" applyFont="1" applyBorder="1" applyAlignment="1" applyProtection="1">
      <alignment horizontal="center" vertical="center"/>
      <protection locked="0"/>
    </xf>
    <xf numFmtId="3" fontId="20" fillId="3" borderId="37" xfId="8" applyNumberFormat="1" applyFont="1" applyFill="1" applyBorder="1" applyAlignment="1" applyProtection="1">
      <alignment horizontal="right" vertical="center" shrinkToFit="1"/>
      <protection locked="0"/>
    </xf>
    <xf numFmtId="0" fontId="7" fillId="0" borderId="37" xfId="8" applyFont="1" applyBorder="1" applyAlignment="1">
      <alignment horizontal="distributed" vertical="center" indent="1"/>
    </xf>
    <xf numFmtId="0" fontId="7" fillId="0" borderId="8" xfId="8" applyFont="1" applyBorder="1" applyAlignment="1">
      <alignment horizontal="distributed" vertical="center" indent="1"/>
    </xf>
    <xf numFmtId="0" fontId="7" fillId="0" borderId="32" xfId="8" applyFont="1" applyBorder="1" applyAlignment="1" applyProtection="1">
      <alignment horizontal="center" vertical="center" wrapText="1" shrinkToFit="1"/>
      <protection locked="0"/>
    </xf>
    <xf numFmtId="0" fontId="7" fillId="0" borderId="44" xfId="8" applyFont="1" applyBorder="1" applyAlignment="1" applyProtection="1">
      <alignment horizontal="center" vertical="center" wrapText="1" shrinkToFit="1"/>
      <protection locked="0"/>
    </xf>
    <xf numFmtId="0" fontId="7" fillId="0" borderId="8" xfId="8" applyFont="1" applyBorder="1" applyAlignment="1" applyProtection="1">
      <alignment horizontal="center" vertical="center" wrapText="1" shrinkToFit="1"/>
      <protection locked="0"/>
    </xf>
    <xf numFmtId="0" fontId="7" fillId="0" borderId="38" xfId="8" applyFont="1" applyBorder="1" applyAlignment="1" applyProtection="1">
      <alignment horizontal="center" vertical="center" wrapText="1" shrinkToFit="1"/>
      <protection locked="0"/>
    </xf>
    <xf numFmtId="0" fontId="7" fillId="0" borderId="43" xfId="8" applyFont="1" applyBorder="1" applyAlignment="1" applyProtection="1">
      <alignment horizontal="center" vertical="center"/>
      <protection locked="0"/>
    </xf>
    <xf numFmtId="0" fontId="7" fillId="0" borderId="44" xfId="8" applyFont="1" applyBorder="1" applyAlignment="1" applyProtection="1">
      <alignment horizontal="center" vertical="center"/>
      <protection locked="0"/>
    </xf>
    <xf numFmtId="0" fontId="7" fillId="0" borderId="24" xfId="8" applyFont="1" applyBorder="1" applyAlignment="1" applyProtection="1">
      <alignment horizontal="center" vertical="center"/>
      <protection locked="0"/>
    </xf>
    <xf numFmtId="0" fontId="20" fillId="3" borderId="27" xfId="8" applyFont="1" applyFill="1" applyBorder="1" applyAlignment="1" applyProtection="1">
      <alignment horizontal="center" vertical="center" shrinkToFit="1"/>
      <protection locked="0"/>
    </xf>
    <xf numFmtId="0" fontId="20" fillId="3" borderId="0" xfId="8" applyFont="1" applyFill="1" applyAlignment="1" applyProtection="1">
      <alignment horizontal="center" vertical="center" shrinkToFit="1"/>
      <protection locked="0"/>
    </xf>
    <xf numFmtId="0" fontId="20" fillId="3" borderId="4" xfId="8" applyFont="1" applyFill="1" applyBorder="1" applyAlignment="1" applyProtection="1">
      <alignment horizontal="center" vertical="center" shrinkToFit="1"/>
      <protection locked="0"/>
    </xf>
    <xf numFmtId="0" fontId="7" fillId="0" borderId="29" xfId="8" applyFont="1" applyBorder="1" applyAlignment="1" applyProtection="1">
      <alignment horizontal="center" vertical="center"/>
      <protection locked="0"/>
    </xf>
    <xf numFmtId="0" fontId="7" fillId="0" borderId="18" xfId="8" applyFont="1" applyBorder="1" applyAlignment="1" applyProtection="1">
      <alignment horizontal="center" vertical="center"/>
      <protection locked="0"/>
    </xf>
    <xf numFmtId="0" fontId="7" fillId="0" borderId="45" xfId="8" applyFont="1" applyBorder="1" applyAlignment="1" applyProtection="1">
      <alignment horizontal="center" vertical="center"/>
      <protection locked="0"/>
    </xf>
    <xf numFmtId="0" fontId="16" fillId="0" borderId="9" xfId="8" applyFont="1" applyBorder="1" applyAlignment="1" applyProtection="1">
      <alignment horizontal="center" vertical="center"/>
      <protection locked="0"/>
    </xf>
    <xf numFmtId="0" fontId="7" fillId="3" borderId="37" xfId="8" applyFont="1" applyFill="1" applyBorder="1" applyAlignment="1" applyProtection="1">
      <alignment horizontal="center" vertical="center" shrinkToFit="1"/>
      <protection locked="0"/>
    </xf>
    <xf numFmtId="0" fontId="7" fillId="3" borderId="8" xfId="8" applyFont="1" applyFill="1" applyBorder="1" applyAlignment="1" applyProtection="1">
      <alignment horizontal="center" vertical="center" shrinkToFit="1"/>
      <protection locked="0"/>
    </xf>
    <xf numFmtId="3" fontId="7" fillId="3" borderId="8" xfId="8" applyNumberFormat="1" applyFont="1" applyFill="1" applyBorder="1" applyAlignment="1" applyProtection="1">
      <alignment horizontal="center" vertical="center" shrinkToFit="1"/>
      <protection locked="0"/>
    </xf>
    <xf numFmtId="3" fontId="7" fillId="3" borderId="9" xfId="8" applyNumberFormat="1" applyFont="1" applyFill="1" applyBorder="1" applyAlignment="1" applyProtection="1">
      <alignment horizontal="center" vertical="center" shrinkToFit="1"/>
      <protection locked="0"/>
    </xf>
    <xf numFmtId="0" fontId="20" fillId="3" borderId="37" xfId="8" applyFont="1" applyFill="1" applyBorder="1" applyAlignment="1" applyProtection="1">
      <alignment horizontal="center" vertical="center" shrinkToFit="1"/>
      <protection locked="0"/>
    </xf>
    <xf numFmtId="0" fontId="20" fillId="3" borderId="8" xfId="8" applyFont="1" applyFill="1" applyBorder="1" applyAlignment="1" applyProtection="1">
      <alignment horizontal="center" vertical="center" shrinkToFit="1"/>
      <protection locked="0"/>
    </xf>
    <xf numFmtId="0" fontId="7" fillId="0" borderId="43" xfId="8" applyFont="1" applyBorder="1" applyAlignment="1" applyProtection="1">
      <alignment horizontal="distributed" vertical="center" indent="3"/>
      <protection locked="0"/>
    </xf>
    <xf numFmtId="0" fontId="7" fillId="0" borderId="32" xfId="8" applyFont="1" applyBorder="1" applyAlignment="1" applyProtection="1">
      <alignment horizontal="distributed" vertical="center" indent="3"/>
      <protection locked="0"/>
    </xf>
    <xf numFmtId="0" fontId="7" fillId="0" borderId="37" xfId="8" applyFont="1" applyBorder="1" applyAlignment="1" applyProtection="1">
      <alignment horizontal="distributed" vertical="center" indent="3"/>
      <protection locked="0"/>
    </xf>
    <xf numFmtId="0" fontId="7" fillId="0" borderId="8" xfId="8" applyFont="1" applyBorder="1" applyAlignment="1" applyProtection="1">
      <alignment horizontal="distributed" vertical="center" indent="3"/>
      <protection locked="0"/>
    </xf>
    <xf numFmtId="0" fontId="7" fillId="0" borderId="27" xfId="8" applyFont="1" applyBorder="1" applyAlignment="1" applyProtection="1">
      <alignment horizontal="center" vertical="center" shrinkToFit="1"/>
      <protection locked="0"/>
    </xf>
    <xf numFmtId="0" fontId="7" fillId="0" borderId="0" xfId="8" applyFont="1" applyAlignment="1" applyProtection="1">
      <alignment horizontal="center" vertical="center" shrinkToFit="1"/>
      <protection locked="0"/>
    </xf>
    <xf numFmtId="0" fontId="7" fillId="0" borderId="40" xfId="8" applyFont="1" applyBorder="1" applyAlignment="1" applyProtection="1">
      <alignment horizontal="center" vertical="center" shrinkToFit="1"/>
      <protection locked="0"/>
    </xf>
    <xf numFmtId="3" fontId="20" fillId="3" borderId="40" xfId="8" applyNumberFormat="1" applyFont="1" applyFill="1" applyBorder="1" applyAlignment="1" applyProtection="1">
      <alignment horizontal="center" vertical="center" shrinkToFit="1"/>
      <protection locked="0"/>
    </xf>
    <xf numFmtId="3" fontId="20" fillId="3" borderId="17" xfId="8" applyNumberFormat="1" applyFont="1" applyFill="1" applyBorder="1" applyAlignment="1" applyProtection="1">
      <alignment horizontal="center" vertical="center" shrinkToFit="1"/>
      <protection locked="0"/>
    </xf>
    <xf numFmtId="0" fontId="7" fillId="0" borderId="31" xfId="8" applyFont="1" applyBorder="1" applyAlignment="1" applyProtection="1">
      <alignment horizontal="center" vertical="center"/>
      <protection locked="0"/>
    </xf>
    <xf numFmtId="0" fontId="7" fillId="0" borderId="40" xfId="8" applyFont="1" applyBorder="1" applyAlignment="1" applyProtection="1">
      <alignment horizontal="center" vertical="center"/>
      <protection locked="0"/>
    </xf>
    <xf numFmtId="3" fontId="7" fillId="0" borderId="40" xfId="8" applyNumberFormat="1" applyFont="1" applyBorder="1" applyAlignment="1">
      <alignment horizontal="center" vertical="center"/>
    </xf>
    <xf numFmtId="3" fontId="7" fillId="0" borderId="17" xfId="8" applyNumberFormat="1" applyFont="1" applyBorder="1" applyAlignment="1">
      <alignment horizontal="center" vertical="center"/>
    </xf>
    <xf numFmtId="3" fontId="7" fillId="3" borderId="7" xfId="8" applyNumberFormat="1" applyFont="1" applyFill="1" applyBorder="1" applyAlignment="1" applyProtection="1">
      <alignment horizontal="center" vertical="center"/>
      <protection locked="0"/>
    </xf>
    <xf numFmtId="3" fontId="7" fillId="3" borderId="6" xfId="8" applyNumberFormat="1" applyFont="1" applyFill="1" applyBorder="1" applyAlignment="1" applyProtection="1">
      <alignment horizontal="center" vertical="center"/>
      <protection locked="0"/>
    </xf>
    <xf numFmtId="0" fontId="7" fillId="0" borderId="5" xfId="8" applyFont="1" applyBorder="1" applyAlignment="1" applyProtection="1">
      <alignment horizontal="center" vertical="center" shrinkToFit="1"/>
      <protection locked="0"/>
    </xf>
    <xf numFmtId="0" fontId="7" fillId="0" borderId="7" xfId="8" applyFont="1" applyBorder="1" applyAlignment="1" applyProtection="1">
      <alignment horizontal="center" vertical="center" shrinkToFit="1"/>
      <protection locked="0"/>
    </xf>
    <xf numFmtId="0" fontId="20" fillId="3" borderId="45" xfId="8" applyFont="1" applyFill="1" applyBorder="1" applyAlignment="1" applyProtection="1">
      <alignment horizontal="left" vertical="center"/>
      <protection locked="0"/>
    </xf>
    <xf numFmtId="0" fontId="20" fillId="3" borderId="46" xfId="8" applyFont="1" applyFill="1" applyBorder="1" applyAlignment="1" applyProtection="1">
      <alignment horizontal="left" vertical="center"/>
      <protection locked="0"/>
    </xf>
    <xf numFmtId="0" fontId="7" fillId="0" borderId="8" xfId="8" applyFont="1" applyBorder="1" applyAlignment="1" applyProtection="1">
      <alignment horizontal="distributed" vertical="center" justifyLastLine="1"/>
      <protection locked="0"/>
    </xf>
    <xf numFmtId="0" fontId="20" fillId="3" borderId="8" xfId="8" applyFont="1" applyFill="1" applyBorder="1" applyAlignment="1" applyProtection="1">
      <alignment horizontal="left" vertical="center"/>
      <protection locked="0"/>
    </xf>
    <xf numFmtId="3" fontId="7" fillId="3" borderId="8" xfId="8" applyNumberFormat="1" applyFont="1" applyFill="1" applyBorder="1" applyAlignment="1" applyProtection="1">
      <alignment horizontal="center" vertical="center"/>
      <protection locked="0"/>
    </xf>
    <xf numFmtId="3" fontId="7" fillId="3" borderId="9" xfId="8" applyNumberFormat="1" applyFont="1" applyFill="1" applyBorder="1" applyAlignment="1" applyProtection="1">
      <alignment horizontal="center" vertical="center"/>
      <protection locked="0"/>
    </xf>
    <xf numFmtId="0" fontId="7" fillId="0" borderId="34" xfId="8" applyFont="1" applyBorder="1" applyAlignment="1" applyProtection="1">
      <alignment horizontal="left" vertical="center" shrinkToFit="1"/>
      <protection locked="0"/>
    </xf>
    <xf numFmtId="0" fontId="7" fillId="0" borderId="33" xfId="8" applyFont="1" applyBorder="1" applyAlignment="1" applyProtection="1">
      <alignment horizontal="left" vertical="center" shrinkToFit="1"/>
      <protection locked="0"/>
    </xf>
    <xf numFmtId="0" fontId="20" fillId="3" borderId="6" xfId="8" applyFont="1" applyFill="1" applyBorder="1" applyAlignment="1" applyProtection="1">
      <alignment horizontal="left" vertical="center"/>
      <protection locked="0"/>
    </xf>
    <xf numFmtId="0" fontId="20" fillId="3" borderId="5" xfId="8" applyFont="1" applyFill="1" applyBorder="1" applyAlignment="1" applyProtection="1">
      <alignment horizontal="left" vertical="center"/>
      <protection locked="0"/>
    </xf>
    <xf numFmtId="0" fontId="20" fillId="3" borderId="26" xfId="8" applyFont="1" applyFill="1" applyBorder="1" applyAlignment="1" applyProtection="1">
      <alignment horizontal="left" vertical="center"/>
      <protection locked="0"/>
    </xf>
    <xf numFmtId="0" fontId="7" fillId="3" borderId="5" xfId="8" applyFont="1" applyFill="1" applyBorder="1" applyAlignment="1" applyProtection="1">
      <alignment horizontal="left" vertical="center" shrinkToFit="1"/>
      <protection locked="0"/>
    </xf>
    <xf numFmtId="0" fontId="7" fillId="3" borderId="26" xfId="8" applyFont="1" applyFill="1" applyBorder="1" applyAlignment="1" applyProtection="1">
      <alignment horizontal="left" vertical="center" shrinkToFit="1"/>
      <protection locked="0"/>
    </xf>
    <xf numFmtId="3" fontId="20" fillId="3" borderId="8" xfId="8" applyNumberFormat="1" applyFont="1" applyFill="1" applyBorder="1" applyAlignment="1" applyProtection="1">
      <alignment horizontal="center" vertical="center"/>
      <protection locked="0"/>
    </xf>
    <xf numFmtId="3" fontId="20" fillId="3" borderId="9" xfId="8" applyNumberFormat="1" applyFont="1" applyFill="1" applyBorder="1" applyAlignment="1" applyProtection="1">
      <alignment horizontal="center" vertical="center"/>
      <protection locked="0"/>
    </xf>
    <xf numFmtId="0" fontId="7" fillId="0" borderId="50" xfId="8" applyFont="1" applyBorder="1" applyAlignment="1" applyProtection="1">
      <alignment horizontal="center" vertical="center" shrinkToFit="1"/>
      <protection locked="0"/>
    </xf>
    <xf numFmtId="0" fontId="7" fillId="0" borderId="51" xfId="8" applyFont="1" applyBorder="1" applyAlignment="1" applyProtection="1">
      <alignment horizontal="center" vertical="center" shrinkToFit="1"/>
      <protection locked="0"/>
    </xf>
    <xf numFmtId="0" fontId="7" fillId="0" borderId="52" xfId="8" applyFont="1" applyBorder="1" applyAlignment="1" applyProtection="1">
      <alignment horizontal="center" vertical="center" shrinkToFit="1"/>
      <protection locked="0"/>
    </xf>
    <xf numFmtId="0" fontId="7" fillId="3" borderId="18" xfId="8" applyFont="1"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20" fillId="3" borderId="5" xfId="8" applyFont="1" applyFill="1" applyBorder="1" applyAlignment="1" applyProtection="1">
      <alignment horizontal="left" vertical="center" shrinkToFit="1"/>
      <protection locked="0"/>
    </xf>
    <xf numFmtId="0" fontId="20" fillId="3" borderId="26" xfId="8" applyFont="1" applyFill="1" applyBorder="1" applyAlignment="1" applyProtection="1">
      <alignment horizontal="left" vertical="center" shrinkToFit="1"/>
      <protection locked="0"/>
    </xf>
    <xf numFmtId="0" fontId="20" fillId="3" borderId="18" xfId="8" applyFont="1" applyFill="1" applyBorder="1" applyAlignment="1" applyProtection="1">
      <alignment horizontal="left" vertical="center"/>
      <protection locked="0"/>
    </xf>
    <xf numFmtId="0" fontId="21" fillId="3" borderId="19" xfId="0" applyFont="1" applyFill="1" applyBorder="1" applyAlignment="1" applyProtection="1">
      <alignment horizontal="left" vertical="center"/>
      <protection locked="0"/>
    </xf>
    <xf numFmtId="0" fontId="13" fillId="0" borderId="11" xfId="8" applyFont="1" applyBorder="1" applyAlignment="1" applyProtection="1">
      <alignment horizontal="center" vertical="center"/>
      <protection locked="0"/>
    </xf>
    <xf numFmtId="0" fontId="7" fillId="0" borderId="32" xfId="8" applyFont="1" applyBorder="1" applyAlignment="1" applyProtection="1">
      <alignment horizontal="center" vertical="center" justifyLastLine="1"/>
      <protection locked="0"/>
    </xf>
    <xf numFmtId="0" fontId="7" fillId="0" borderId="8" xfId="8" applyFont="1" applyBorder="1" applyAlignment="1" applyProtection="1">
      <alignment horizontal="center" vertical="center" justifyLastLine="1"/>
      <protection locked="0"/>
    </xf>
    <xf numFmtId="3" fontId="7" fillId="3" borderId="4" xfId="8" applyNumberFormat="1" applyFont="1" applyFill="1" applyBorder="1" applyAlignment="1" applyProtection="1">
      <alignment horizontal="center" vertical="center"/>
      <protection locked="0"/>
    </xf>
    <xf numFmtId="3" fontId="7" fillId="3" borderId="3" xfId="8" applyNumberFormat="1" applyFont="1" applyFill="1" applyBorder="1" applyAlignment="1" applyProtection="1">
      <alignment horizontal="center" vertical="center"/>
      <protection locked="0"/>
    </xf>
    <xf numFmtId="0" fontId="7" fillId="0" borderId="4" xfId="8" applyFont="1" applyBorder="1" applyAlignment="1" applyProtection="1">
      <alignment horizontal="center" vertical="center" shrinkToFit="1"/>
      <protection locked="0"/>
    </xf>
    <xf numFmtId="3" fontId="7" fillId="3" borderId="40" xfId="8" applyNumberFormat="1" applyFont="1" applyFill="1" applyBorder="1" applyAlignment="1" applyProtection="1">
      <alignment horizontal="center" vertical="center" shrinkToFit="1"/>
      <protection locked="0"/>
    </xf>
    <xf numFmtId="3" fontId="7" fillId="3" borderId="17" xfId="8" applyNumberFormat="1" applyFont="1" applyFill="1" applyBorder="1" applyAlignment="1" applyProtection="1">
      <alignment horizontal="center" vertical="center" shrinkToFit="1"/>
      <protection locked="0"/>
    </xf>
    <xf numFmtId="0" fontId="18" fillId="3" borderId="0" xfId="8" applyFont="1" applyFill="1" applyAlignment="1" applyProtection="1">
      <alignment horizontal="center" vertical="center"/>
      <protection locked="0"/>
    </xf>
    <xf numFmtId="4" fontId="7" fillId="0" borderId="0" xfId="8" applyNumberFormat="1" applyFont="1" applyAlignment="1" applyProtection="1">
      <alignment horizontal="center" vertical="center"/>
      <protection locked="0"/>
    </xf>
    <xf numFmtId="0" fontId="7" fillId="0" borderId="5" xfId="8" applyFont="1" applyBorder="1" applyAlignment="1" applyProtection="1">
      <alignment horizontal="left" vertical="center" shrinkToFit="1"/>
      <protection locked="0"/>
    </xf>
    <xf numFmtId="0" fontId="7" fillId="0" borderId="11" xfId="8" applyFont="1" applyBorder="1" applyAlignment="1" applyProtection="1">
      <alignment horizontal="distributed" vertical="center" justifyLastLine="1"/>
      <protection locked="0"/>
    </xf>
    <xf numFmtId="3" fontId="20" fillId="3" borderId="11" xfId="8" applyNumberFormat="1" applyFont="1" applyFill="1" applyBorder="1" applyAlignment="1" applyProtection="1">
      <alignment horizontal="center" vertical="center"/>
      <protection locked="0"/>
    </xf>
    <xf numFmtId="3" fontId="20" fillId="3" borderId="6" xfId="8" applyNumberFormat="1" applyFont="1" applyFill="1" applyBorder="1" applyAlignment="1" applyProtection="1">
      <alignment horizontal="center" vertical="center"/>
      <protection locked="0"/>
    </xf>
    <xf numFmtId="0" fontId="7" fillId="0" borderId="10" xfId="8" applyFont="1" applyBorder="1" applyAlignment="1" applyProtection="1">
      <alignment horizontal="distributed" vertical="center" justifyLastLine="1"/>
      <protection locked="0"/>
    </xf>
    <xf numFmtId="0" fontId="7" fillId="0" borderId="47" xfId="8" applyFont="1" applyBorder="1" applyAlignment="1" applyProtection="1">
      <alignment horizontal="center" vertical="center"/>
      <protection locked="0"/>
    </xf>
    <xf numFmtId="0" fontId="7" fillId="0" borderId="3" xfId="8" applyFont="1" applyBorder="1" applyAlignment="1" applyProtection="1">
      <alignment horizontal="center" vertical="center"/>
      <protection locked="0"/>
    </xf>
    <xf numFmtId="0" fontId="7" fillId="0" borderId="4" xfId="8" applyFont="1" applyBorder="1" applyAlignment="1" applyProtection="1">
      <alignment horizontal="center" vertical="center"/>
      <protection locked="0"/>
    </xf>
    <xf numFmtId="0" fontId="7" fillId="0" borderId="6" xfId="8" applyFont="1" applyBorder="1" applyAlignment="1" applyProtection="1">
      <alignment horizontal="center" vertical="center"/>
      <protection locked="0"/>
    </xf>
    <xf numFmtId="0" fontId="7" fillId="0" borderId="5" xfId="8" applyFont="1" applyBorder="1" applyAlignment="1" applyProtection="1">
      <alignment horizontal="center" vertical="center"/>
      <protection locked="0"/>
    </xf>
    <xf numFmtId="0" fontId="7" fillId="0" borderId="7" xfId="8" applyFont="1" applyBorder="1" applyAlignment="1" applyProtection="1">
      <alignment horizontal="center" vertical="center"/>
      <protection locked="0"/>
    </xf>
    <xf numFmtId="0" fontId="13" fillId="0" borderId="29" xfId="8" applyFont="1" applyBorder="1" applyAlignment="1" applyProtection="1">
      <alignment horizontal="center" vertical="center"/>
      <protection locked="0"/>
    </xf>
    <xf numFmtId="0" fontId="13" fillId="0" borderId="18" xfId="8" applyFont="1" applyBorder="1" applyAlignment="1" applyProtection="1">
      <alignment horizontal="center" vertical="center"/>
      <protection locked="0"/>
    </xf>
    <xf numFmtId="0" fontId="13" fillId="0" borderId="45" xfId="8" applyFont="1" applyBorder="1" applyAlignment="1" applyProtection="1">
      <alignment horizontal="center" vertical="center"/>
      <protection locked="0"/>
    </xf>
    <xf numFmtId="0" fontId="13" fillId="0" borderId="27" xfId="8" applyFont="1" applyBorder="1" applyAlignment="1" applyProtection="1">
      <alignment horizontal="center" vertical="center"/>
      <protection locked="0"/>
    </xf>
    <xf numFmtId="0" fontId="13" fillId="0" borderId="4" xfId="8" applyFont="1" applyBorder="1" applyAlignment="1" applyProtection="1">
      <alignment horizontal="center" vertical="center"/>
      <protection locked="0"/>
    </xf>
    <xf numFmtId="0" fontId="13" fillId="0" borderId="21" xfId="8" applyFont="1" applyBorder="1" applyAlignment="1" applyProtection="1">
      <alignment horizontal="center" vertical="center"/>
      <protection locked="0"/>
    </xf>
    <xf numFmtId="0" fontId="13" fillId="0" borderId="5" xfId="8" applyFont="1" applyBorder="1" applyAlignment="1" applyProtection="1">
      <alignment horizontal="center" vertical="center"/>
      <protection locked="0"/>
    </xf>
    <xf numFmtId="0" fontId="13" fillId="0" borderId="7" xfId="8" applyFont="1" applyBorder="1" applyAlignment="1" applyProtection="1">
      <alignment horizontal="center" vertical="center"/>
      <protection locked="0"/>
    </xf>
    <xf numFmtId="0" fontId="7" fillId="0" borderId="47" xfId="8" applyFont="1" applyBorder="1" applyAlignment="1" applyProtection="1">
      <alignment horizontal="center" vertical="center" wrapText="1"/>
      <protection locked="0"/>
    </xf>
    <xf numFmtId="0" fontId="7" fillId="0" borderId="18" xfId="8" applyFont="1" applyBorder="1" applyAlignment="1" applyProtection="1">
      <alignment horizontal="center" vertical="center" wrapText="1"/>
      <protection locked="0"/>
    </xf>
    <xf numFmtId="0" fontId="7" fillId="0" borderId="45" xfId="8" applyFont="1" applyBorder="1" applyAlignment="1" applyProtection="1">
      <alignment horizontal="center" vertical="center" wrapText="1"/>
      <protection locked="0"/>
    </xf>
    <xf numFmtId="0" fontId="7" fillId="0" borderId="3" xfId="8" applyFont="1" applyBorder="1" applyAlignment="1" applyProtection="1">
      <alignment horizontal="center" vertical="center" wrapText="1"/>
      <protection locked="0"/>
    </xf>
    <xf numFmtId="0" fontId="7" fillId="0" borderId="0" xfId="8" applyFont="1" applyAlignment="1" applyProtection="1">
      <alignment horizontal="center" vertical="center" wrapText="1"/>
      <protection locked="0"/>
    </xf>
    <xf numFmtId="0" fontId="7" fillId="0" borderId="4" xfId="8" applyFont="1" applyBorder="1" applyAlignment="1" applyProtection="1">
      <alignment horizontal="center" vertical="center" wrapText="1"/>
      <protection locked="0"/>
    </xf>
    <xf numFmtId="0" fontId="7" fillId="0" borderId="6" xfId="8" applyFont="1" applyBorder="1" applyAlignment="1" applyProtection="1">
      <alignment horizontal="center" vertical="center" wrapText="1"/>
      <protection locked="0"/>
    </xf>
    <xf numFmtId="0" fontId="7" fillId="0" borderId="5" xfId="8" applyFont="1" applyBorder="1" applyAlignment="1" applyProtection="1">
      <alignment horizontal="center" vertical="center" wrapText="1"/>
      <protection locked="0"/>
    </xf>
    <xf numFmtId="0" fontId="7" fillId="0" borderId="7" xfId="8" applyFont="1" applyBorder="1" applyAlignment="1" applyProtection="1">
      <alignment horizontal="center" vertical="center" wrapText="1"/>
      <protection locked="0"/>
    </xf>
    <xf numFmtId="49" fontId="7" fillId="0" borderId="6" xfId="8" quotePrefix="1" applyNumberFormat="1" applyFont="1" applyBorder="1" applyAlignment="1" applyProtection="1">
      <alignment horizontal="center" vertical="center"/>
      <protection locked="0"/>
    </xf>
    <xf numFmtId="49" fontId="7" fillId="0" borderId="5" xfId="8" applyNumberFormat="1" applyFont="1" applyBorder="1" applyAlignment="1" applyProtection="1">
      <alignment horizontal="center" vertical="center"/>
      <protection locked="0"/>
    </xf>
    <xf numFmtId="49" fontId="7" fillId="0" borderId="7" xfId="8" applyNumberFormat="1" applyFont="1" applyBorder="1" applyAlignment="1" applyProtection="1">
      <alignment horizontal="center" vertical="center"/>
      <protection locked="0"/>
    </xf>
    <xf numFmtId="0" fontId="7" fillId="0" borderId="19" xfId="8" applyFont="1" applyBorder="1" applyAlignment="1" applyProtection="1">
      <alignment horizontal="center" vertical="center"/>
      <protection locked="0"/>
    </xf>
    <xf numFmtId="0" fontId="7" fillId="0" borderId="26" xfId="8" applyFont="1" applyBorder="1" applyAlignment="1" applyProtection="1">
      <alignment horizontal="center" vertical="center"/>
      <protection locked="0"/>
    </xf>
    <xf numFmtId="0" fontId="15" fillId="0" borderId="0" xfId="8" applyFont="1" applyAlignment="1" applyProtection="1">
      <alignment horizontal="center" vertical="center"/>
      <protection locked="0"/>
    </xf>
    <xf numFmtId="0" fontId="7" fillId="0" borderId="12" xfId="8" applyFont="1" applyBorder="1" applyAlignment="1" applyProtection="1">
      <alignment horizontal="distributed" vertical="center" wrapText="1" indent="1"/>
      <protection locked="0"/>
    </xf>
    <xf numFmtId="0" fontId="7" fillId="0" borderId="13" xfId="8" applyFont="1" applyBorder="1" applyAlignment="1" applyProtection="1">
      <alignment horizontal="distributed" vertical="center" wrapText="1" indent="1"/>
      <protection locked="0"/>
    </xf>
    <xf numFmtId="0" fontId="7" fillId="0" borderId="14" xfId="8" applyFont="1" applyBorder="1" applyAlignment="1" applyProtection="1">
      <alignment horizontal="distributed" vertical="center" wrapText="1" indent="1"/>
      <protection locked="0"/>
    </xf>
    <xf numFmtId="0" fontId="20" fillId="3" borderId="13" xfId="8" applyFont="1" applyFill="1" applyBorder="1" applyAlignment="1" applyProtection="1">
      <alignment horizontal="right" vertical="center"/>
      <protection locked="0"/>
    </xf>
    <xf numFmtId="0" fontId="7" fillId="0" borderId="9" xfId="8" applyFont="1" applyBorder="1" applyAlignment="1" applyProtection="1">
      <alignment horizontal="distributed" vertical="center" indent="1"/>
      <protection locked="0"/>
    </xf>
    <xf numFmtId="0" fontId="7" fillId="0" borderId="34" xfId="8" applyFont="1" applyBorder="1" applyAlignment="1" applyProtection="1">
      <alignment horizontal="distributed" vertical="center" indent="1"/>
      <protection locked="0"/>
    </xf>
    <xf numFmtId="0" fontId="7" fillId="0" borderId="10" xfId="8" applyFont="1" applyBorder="1" applyAlignment="1" applyProtection="1">
      <alignment horizontal="distributed" vertical="center" indent="1"/>
      <protection locked="0"/>
    </xf>
    <xf numFmtId="0" fontId="20" fillId="3" borderId="34" xfId="8" applyFont="1" applyFill="1" applyBorder="1" applyAlignment="1" applyProtection="1">
      <alignment horizontal="left" vertical="center"/>
      <protection locked="0"/>
    </xf>
    <xf numFmtId="0" fontId="20" fillId="3" borderId="34"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33" xfId="8" applyFont="1" applyFill="1" applyBorder="1" applyAlignment="1" applyProtection="1">
      <alignment horizontal="left" vertical="center"/>
      <protection locked="0"/>
    </xf>
    <xf numFmtId="0" fontId="7" fillId="0" borderId="20" xfId="8" applyFont="1" applyBorder="1" applyAlignment="1" applyProtection="1">
      <alignment horizontal="distributed" vertical="center" indent="1"/>
      <protection locked="0"/>
    </xf>
    <xf numFmtId="0" fontId="7" fillId="0" borderId="1" xfId="8" applyFont="1" applyBorder="1" applyAlignment="1" applyProtection="1">
      <alignment horizontal="distributed" vertical="center" indent="1"/>
      <protection locked="0"/>
    </xf>
    <xf numFmtId="0" fontId="7" fillId="0" borderId="2" xfId="8" applyFont="1" applyBorder="1" applyAlignment="1" applyProtection="1">
      <alignment horizontal="distributed" vertical="center" indent="1"/>
      <protection locked="0"/>
    </xf>
    <xf numFmtId="0" fontId="7" fillId="0" borderId="27" xfId="8" applyFont="1" applyBorder="1" applyAlignment="1" applyProtection="1">
      <alignment horizontal="distributed" vertical="center" indent="1"/>
      <protection locked="0"/>
    </xf>
    <xf numFmtId="0" fontId="7" fillId="0" borderId="0" xfId="8" applyFont="1" applyAlignment="1" applyProtection="1">
      <alignment horizontal="distributed" vertical="center" indent="1"/>
      <protection locked="0"/>
    </xf>
    <xf numFmtId="0" fontId="7" fillId="0" borderId="4" xfId="8" applyFont="1" applyBorder="1" applyAlignment="1" applyProtection="1">
      <alignment horizontal="distributed" vertical="center" indent="1"/>
      <protection locked="0"/>
    </xf>
    <xf numFmtId="0" fontId="7" fillId="0" borderId="21" xfId="8" applyFont="1" applyBorder="1" applyAlignment="1" applyProtection="1">
      <alignment horizontal="distributed" vertical="center" indent="1"/>
      <protection locked="0"/>
    </xf>
    <xf numFmtId="0" fontId="7" fillId="0" borderId="5" xfId="8" applyFont="1" applyBorder="1" applyAlignment="1" applyProtection="1">
      <alignment horizontal="distributed" vertical="center" indent="1"/>
      <protection locked="0"/>
    </xf>
    <xf numFmtId="0" fontId="7" fillId="0" borderId="7" xfId="8" applyFont="1" applyBorder="1" applyAlignment="1" applyProtection="1">
      <alignment horizontal="distributed" vertical="center" indent="1"/>
      <protection locked="0"/>
    </xf>
    <xf numFmtId="177" fontId="20" fillId="3" borderId="34" xfId="0" applyNumberFormat="1" applyFont="1" applyFill="1" applyBorder="1" applyAlignment="1" applyProtection="1">
      <alignment horizontal="center" vertical="center"/>
      <protection locked="0"/>
    </xf>
    <xf numFmtId="0" fontId="20" fillId="3" borderId="5" xfId="8" applyFont="1" applyFill="1" applyBorder="1" applyAlignment="1" applyProtection="1">
      <alignment horizontal="right" vertical="center"/>
      <protection locked="0"/>
    </xf>
    <xf numFmtId="0" fontId="7" fillId="0" borderId="48" xfId="8" applyFont="1" applyBorder="1" applyAlignment="1" applyProtection="1">
      <alignment horizontal="center" vertical="center" shrinkToFit="1"/>
      <protection locked="0"/>
    </xf>
    <xf numFmtId="0" fontId="7" fillId="0" borderId="49" xfId="8" applyFont="1" applyBorder="1" applyAlignment="1" applyProtection="1">
      <alignment horizontal="center" vertical="center" shrinkToFit="1"/>
      <protection locked="0"/>
    </xf>
    <xf numFmtId="0" fontId="20" fillId="3" borderId="9" xfId="8" applyFont="1" applyFill="1" applyBorder="1" applyAlignment="1" applyProtection="1">
      <alignment horizontal="center" vertical="center" shrinkToFit="1"/>
      <protection locked="0"/>
    </xf>
    <xf numFmtId="0" fontId="20" fillId="3" borderId="34" xfId="8" applyFont="1" applyFill="1" applyBorder="1" applyAlignment="1" applyProtection="1">
      <alignment horizontal="center" vertical="center" shrinkToFit="1"/>
      <protection locked="0"/>
    </xf>
    <xf numFmtId="0" fontId="20" fillId="0" borderId="34" xfId="8" applyFont="1" applyBorder="1" applyAlignment="1" applyProtection="1">
      <alignment horizontal="left" vertical="center" shrinkToFit="1"/>
      <protection locked="0"/>
    </xf>
    <xf numFmtId="0" fontId="20" fillId="0" borderId="33" xfId="8" applyFont="1" applyBorder="1" applyAlignment="1" applyProtection="1">
      <alignment horizontal="left" vertical="center" shrinkToFit="1"/>
      <protection locked="0"/>
    </xf>
    <xf numFmtId="0" fontId="7" fillId="0" borderId="9" xfId="8" applyFont="1" applyBorder="1" applyAlignment="1" applyProtection="1">
      <alignment horizontal="left" vertical="center" indent="1" shrinkToFit="1"/>
      <protection locked="0"/>
    </xf>
    <xf numFmtId="0" fontId="7" fillId="0" borderId="34" xfId="8" applyFont="1" applyBorder="1" applyAlignment="1" applyProtection="1">
      <alignment horizontal="left" vertical="center" indent="1" shrinkToFit="1"/>
      <protection locked="0"/>
    </xf>
    <xf numFmtId="0" fontId="7" fillId="0" borderId="10" xfId="8" applyFont="1" applyBorder="1" applyAlignment="1" applyProtection="1">
      <alignment horizontal="left" vertical="center" indent="1" shrinkToFit="1"/>
      <protection locked="0"/>
    </xf>
    <xf numFmtId="0" fontId="7" fillId="3" borderId="9" xfId="8" applyFont="1" applyFill="1" applyBorder="1" applyAlignment="1" applyProtection="1">
      <alignment horizontal="center" vertical="center" shrinkToFit="1"/>
      <protection locked="0"/>
    </xf>
    <xf numFmtId="0" fontId="7" fillId="3" borderId="34" xfId="8" applyFont="1" applyFill="1" applyBorder="1" applyAlignment="1" applyProtection="1">
      <alignment horizontal="center" vertical="center" shrinkToFit="1"/>
      <protection locked="0"/>
    </xf>
    <xf numFmtId="0" fontId="20" fillId="3" borderId="15" xfId="8" applyFont="1" applyFill="1" applyBorder="1" applyAlignment="1" applyProtection="1">
      <alignment horizontal="left" vertical="center" shrinkToFit="1"/>
      <protection locked="0"/>
    </xf>
    <xf numFmtId="0" fontId="20" fillId="3" borderId="13" xfId="8" applyFont="1" applyFill="1" applyBorder="1" applyAlignment="1" applyProtection="1">
      <alignment horizontal="left" vertical="center" shrinkToFit="1"/>
      <protection locked="0"/>
    </xf>
    <xf numFmtId="0" fontId="20" fillId="3" borderId="14" xfId="8" applyFont="1" applyFill="1" applyBorder="1" applyAlignment="1" applyProtection="1">
      <alignment horizontal="left" vertical="center" shrinkToFit="1"/>
      <protection locked="0"/>
    </xf>
    <xf numFmtId="0" fontId="7" fillId="0" borderId="61" xfId="8" applyFont="1" applyBorder="1" applyAlignment="1" applyProtection="1">
      <alignment horizontal="center" vertical="center"/>
      <protection locked="0"/>
    </xf>
    <xf numFmtId="0" fontId="7" fillId="0" borderId="62" xfId="8" applyFont="1" applyBorder="1" applyAlignment="1" applyProtection="1">
      <alignment horizontal="center" vertical="center"/>
      <protection locked="0"/>
    </xf>
    <xf numFmtId="0" fontId="7" fillId="0" borderId="37" xfId="8" applyFont="1" applyBorder="1" applyAlignment="1">
      <alignment horizontal="center" vertical="center"/>
    </xf>
    <xf numFmtId="0" fontId="20" fillId="0" borderId="8" xfId="8" applyFont="1" applyBorder="1" applyAlignment="1">
      <alignment horizontal="center" vertical="center" textRotation="255"/>
    </xf>
    <xf numFmtId="0" fontId="7" fillId="0" borderId="8" xfId="0" applyFont="1" applyBorder="1" applyAlignment="1" applyProtection="1">
      <alignment horizontal="center" vertical="center" wrapText="1"/>
      <protection locked="0"/>
    </xf>
    <xf numFmtId="0" fontId="7" fillId="0" borderId="8" xfId="8" applyFont="1" applyBorder="1" applyAlignment="1">
      <alignment horizontal="left" vertical="center" wrapText="1"/>
    </xf>
    <xf numFmtId="0" fontId="0" fillId="0" borderId="8" xfId="0" applyBorder="1" applyAlignment="1">
      <alignment horizontal="left" vertical="center" wrapText="1"/>
    </xf>
    <xf numFmtId="3" fontId="13" fillId="0" borderId="32" xfId="8" applyNumberFormat="1" applyFont="1" applyBorder="1" applyAlignment="1">
      <alignment horizontal="center" vertical="center" shrinkToFit="1"/>
    </xf>
    <xf numFmtId="3" fontId="13" fillId="0" borderId="44" xfId="8" applyNumberFormat="1" applyFont="1" applyBorder="1" applyAlignment="1">
      <alignment horizontal="center" vertical="center" shrinkToFit="1"/>
    </xf>
    <xf numFmtId="0" fontId="7" fillId="0" borderId="37" xfId="8" applyFont="1" applyBorder="1" applyAlignment="1" applyProtection="1">
      <alignment horizontal="center" vertical="center" shrinkToFit="1"/>
      <protection locked="0"/>
    </xf>
    <xf numFmtId="0" fontId="7" fillId="0" borderId="8" xfId="8" applyFont="1" applyBorder="1" applyAlignment="1" applyProtection="1">
      <alignment horizontal="center" vertical="center" shrinkToFit="1"/>
      <protection locked="0"/>
    </xf>
    <xf numFmtId="0" fontId="7" fillId="0" borderId="39" xfId="8" applyFont="1" applyBorder="1" applyAlignment="1" applyProtection="1">
      <alignment horizontal="center" vertical="center"/>
      <protection locked="0"/>
    </xf>
    <xf numFmtId="179" fontId="7" fillId="0" borderId="8" xfId="8" applyNumberFormat="1" applyFont="1" applyBorder="1" applyAlignment="1">
      <alignment horizontal="center" vertical="center" shrinkToFit="1"/>
    </xf>
    <xf numFmtId="179" fontId="7" fillId="0" borderId="9" xfId="8" applyNumberFormat="1" applyFont="1" applyBorder="1" applyAlignment="1">
      <alignment horizontal="center" vertical="center" shrinkToFit="1"/>
    </xf>
    <xf numFmtId="0" fontId="13" fillId="0" borderId="43" xfId="8" applyFont="1" applyBorder="1" applyAlignment="1">
      <alignment horizontal="distributed" vertical="center" indent="25"/>
    </xf>
    <xf numFmtId="0" fontId="13" fillId="0" borderId="32" xfId="8" applyFont="1" applyBorder="1" applyAlignment="1">
      <alignment horizontal="distributed" vertical="center" indent="25"/>
    </xf>
    <xf numFmtId="4" fontId="7" fillId="0" borderId="8" xfId="8" applyNumberFormat="1" applyFont="1" applyBorder="1" applyAlignment="1">
      <alignment horizontal="center" vertical="center" shrinkToFit="1"/>
    </xf>
    <xf numFmtId="4" fontId="7" fillId="0" borderId="9" xfId="8" applyNumberFormat="1" applyFont="1" applyBorder="1" applyAlignment="1">
      <alignment horizontal="center" vertical="center" shrinkToFit="1"/>
    </xf>
    <xf numFmtId="178" fontId="7" fillId="0" borderId="8" xfId="8" applyNumberFormat="1" applyFont="1" applyBorder="1" applyAlignment="1">
      <alignment horizontal="center" vertical="center" shrinkToFit="1"/>
    </xf>
    <xf numFmtId="178" fontId="7" fillId="0" borderId="9" xfId="8" applyNumberFormat="1" applyFont="1" applyBorder="1" applyAlignment="1">
      <alignment horizontal="center" vertical="center" shrinkToFit="1"/>
    </xf>
    <xf numFmtId="176" fontId="13" fillId="0" borderId="32" xfId="8" applyNumberFormat="1" applyFont="1" applyBorder="1" applyAlignment="1">
      <alignment horizontal="center" vertical="center" shrinkToFit="1"/>
    </xf>
    <xf numFmtId="3" fontId="7" fillId="0" borderId="40" xfId="8" applyNumberFormat="1" applyFont="1" applyBorder="1" applyAlignment="1">
      <alignment horizontal="right" vertical="center" shrinkToFit="1"/>
    </xf>
    <xf numFmtId="3" fontId="7" fillId="0" borderId="30" xfId="8" applyNumberFormat="1" applyFont="1" applyBorder="1" applyAlignment="1">
      <alignment horizontal="right" vertical="center" shrinkToFit="1"/>
    </xf>
    <xf numFmtId="3" fontId="7" fillId="0" borderId="31" xfId="8" applyNumberFormat="1" applyFont="1" applyBorder="1" applyAlignment="1">
      <alignment horizontal="right" vertical="center" shrinkToFit="1"/>
    </xf>
    <xf numFmtId="0" fontId="7" fillId="0" borderId="8" xfId="8" applyFont="1" applyBorder="1" applyAlignment="1">
      <alignment horizontal="center" vertical="center" shrinkToFit="1"/>
    </xf>
    <xf numFmtId="4" fontId="7" fillId="0" borderId="55" xfId="8" applyNumberFormat="1" applyFont="1" applyBorder="1" applyAlignment="1">
      <alignment horizontal="right" vertical="center" shrinkToFit="1"/>
    </xf>
    <xf numFmtId="4" fontId="7" fillId="0" borderId="54" xfId="8" applyNumberFormat="1" applyFont="1" applyBorder="1" applyAlignment="1">
      <alignment horizontal="right" vertical="center" shrinkToFit="1"/>
    </xf>
    <xf numFmtId="0" fontId="7" fillId="3" borderId="8" xfId="8" applyFont="1" applyFill="1" applyBorder="1" applyAlignment="1" applyProtection="1">
      <alignment horizontal="left" vertical="center"/>
      <protection locked="0"/>
    </xf>
    <xf numFmtId="3" fontId="20" fillId="3" borderId="8" xfId="8" applyNumberFormat="1" applyFont="1" applyFill="1" applyBorder="1" applyAlignment="1" applyProtection="1">
      <alignment horizontal="center" vertical="center" shrinkToFit="1"/>
      <protection locked="0"/>
    </xf>
    <xf numFmtId="3" fontId="20" fillId="3" borderId="9" xfId="8" applyNumberFormat="1" applyFont="1" applyFill="1" applyBorder="1" applyAlignment="1" applyProtection="1">
      <alignment horizontal="center" vertical="center" shrinkToFit="1"/>
      <protection locked="0"/>
    </xf>
    <xf numFmtId="0" fontId="20" fillId="3" borderId="17" xfId="8" applyFont="1" applyFill="1" applyBorder="1" applyAlignment="1" applyProtection="1">
      <alignment horizontal="left" vertical="center" shrinkToFit="1"/>
      <protection locked="0"/>
    </xf>
    <xf numFmtId="0" fontId="20" fillId="3" borderId="30" xfId="8" applyFont="1" applyFill="1" applyBorder="1" applyAlignment="1" applyProtection="1">
      <alignment horizontal="left" vertical="center" shrinkToFit="1"/>
      <protection locked="0"/>
    </xf>
    <xf numFmtId="0" fontId="7" fillId="0" borderId="17" xfId="8" applyFont="1" applyBorder="1" applyAlignment="1" applyProtection="1">
      <alignment horizontal="distributed" vertical="center" indent="1" shrinkToFit="1"/>
      <protection locked="0"/>
    </xf>
    <xf numFmtId="0" fontId="7" fillId="0" borderId="30" xfId="8" applyFont="1" applyBorder="1" applyAlignment="1" applyProtection="1">
      <alignment horizontal="distributed" vertical="center" indent="1" shrinkToFit="1"/>
      <protection locked="0"/>
    </xf>
    <xf numFmtId="0" fontId="7" fillId="0" borderId="31" xfId="8" applyFont="1" applyBorder="1" applyAlignment="1" applyProtection="1">
      <alignment horizontal="distributed" vertical="center" indent="1" shrinkToFit="1"/>
      <protection locked="0"/>
    </xf>
    <xf numFmtId="0" fontId="20" fillId="3" borderId="17" xfId="8" applyFont="1" applyFill="1" applyBorder="1" applyAlignment="1" applyProtection="1">
      <alignment horizontal="center" vertical="center" shrinkToFit="1"/>
      <protection locked="0"/>
    </xf>
    <xf numFmtId="0" fontId="20" fillId="3" borderId="30" xfId="8" applyFont="1" applyFill="1" applyBorder="1" applyAlignment="1" applyProtection="1">
      <alignment horizontal="center" vertical="center" shrinkToFit="1"/>
      <protection locked="0"/>
    </xf>
    <xf numFmtId="0" fontId="20" fillId="3" borderId="31" xfId="8" applyFont="1" applyFill="1" applyBorder="1" applyAlignment="1" applyProtection="1">
      <alignment horizontal="center" vertical="center" shrinkToFit="1"/>
      <protection locked="0"/>
    </xf>
    <xf numFmtId="0" fontId="13" fillId="0" borderId="22" xfId="8" applyFont="1" applyBorder="1" applyAlignment="1" applyProtection="1">
      <alignment horizontal="center" vertical="center"/>
      <protection locked="0"/>
    </xf>
    <xf numFmtId="0" fontId="13" fillId="0" borderId="23" xfId="8" applyFont="1" applyBorder="1" applyAlignment="1" applyProtection="1">
      <alignment horizontal="center" vertical="center"/>
      <protection locked="0"/>
    </xf>
    <xf numFmtId="0" fontId="13" fillId="0" borderId="24" xfId="8" applyFont="1" applyBorder="1" applyAlignment="1" applyProtection="1">
      <alignment horizontal="center" vertical="center"/>
      <protection locked="0"/>
    </xf>
    <xf numFmtId="0" fontId="7" fillId="0" borderId="13" xfId="8" applyFont="1" applyBorder="1" applyAlignment="1" applyProtection="1">
      <alignment horizontal="center" vertical="center"/>
      <protection locked="0"/>
    </xf>
    <xf numFmtId="0" fontId="7" fillId="0" borderId="16" xfId="8" applyFont="1" applyBorder="1" applyAlignment="1" applyProtection="1">
      <alignment horizontal="center" vertical="center"/>
      <protection locked="0"/>
    </xf>
    <xf numFmtId="0" fontId="7" fillId="3" borderId="27" xfId="8" applyFont="1" applyFill="1" applyBorder="1" applyAlignment="1" applyProtection="1">
      <alignment horizontal="center" vertical="center" shrinkToFit="1"/>
      <protection locked="0"/>
    </xf>
    <xf numFmtId="0" fontId="7" fillId="3" borderId="0" xfId="8" applyFont="1" applyFill="1" applyAlignment="1" applyProtection="1">
      <alignment horizontal="center" vertical="center" shrinkToFit="1"/>
      <protection locked="0"/>
    </xf>
    <xf numFmtId="0" fontId="7" fillId="3" borderId="4" xfId="8" applyFont="1" applyFill="1" applyBorder="1" applyAlignment="1" applyProtection="1">
      <alignment horizontal="center" vertical="center" shrinkToFit="1"/>
      <protection locked="0"/>
    </xf>
    <xf numFmtId="0" fontId="7" fillId="3" borderId="45" xfId="8" applyFont="1" applyFill="1" applyBorder="1" applyAlignment="1" applyProtection="1">
      <alignment horizontal="left" vertical="center"/>
      <protection locked="0"/>
    </xf>
    <xf numFmtId="0" fontId="7" fillId="3" borderId="46" xfId="8" applyFont="1" applyFill="1" applyBorder="1" applyAlignment="1" applyProtection="1">
      <alignment horizontal="left" vertical="center"/>
      <protection locked="0"/>
    </xf>
    <xf numFmtId="0" fontId="20" fillId="3" borderId="0" xfId="8" applyFont="1" applyFill="1" applyAlignment="1" applyProtection="1">
      <alignment horizontal="left" vertical="center"/>
      <protection locked="0"/>
    </xf>
    <xf numFmtId="0" fontId="20" fillId="3" borderId="28" xfId="8" applyFont="1" applyFill="1" applyBorder="1" applyAlignment="1" applyProtection="1">
      <alignment horizontal="left" vertical="center"/>
      <protection locked="0"/>
    </xf>
    <xf numFmtId="3" fontId="7" fillId="0" borderId="38" xfId="8" applyNumberFormat="1" applyFont="1" applyBorder="1" applyAlignment="1">
      <alignment horizontal="right" vertical="center" shrinkToFit="1"/>
    </xf>
    <xf numFmtId="0" fontId="20" fillId="3" borderId="9" xfId="8" applyFont="1" applyFill="1" applyBorder="1" applyAlignment="1" applyProtection="1">
      <alignment horizontal="left" vertical="center"/>
      <protection locked="0"/>
    </xf>
    <xf numFmtId="0" fontId="7" fillId="0" borderId="53" xfId="8" applyFont="1" applyBorder="1" applyAlignment="1" applyProtection="1">
      <alignment horizontal="distributed" vertical="center" indent="2"/>
      <protection locked="0"/>
    </xf>
    <xf numFmtId="0" fontId="7" fillId="0" borderId="1" xfId="8" applyFont="1" applyBorder="1" applyAlignment="1" applyProtection="1">
      <alignment horizontal="distributed" vertical="center" indent="2"/>
      <protection locked="0"/>
    </xf>
    <xf numFmtId="0" fontId="7" fillId="0" borderId="2" xfId="8" applyFont="1" applyBorder="1" applyAlignment="1" applyProtection="1">
      <alignment horizontal="distributed" vertical="center" indent="2"/>
      <protection locked="0"/>
    </xf>
    <xf numFmtId="0" fontId="20" fillId="3" borderId="0" xfId="0" quotePrefix="1" applyFont="1" applyFill="1">
      <alignment vertical="center"/>
    </xf>
    <xf numFmtId="0" fontId="20" fillId="3" borderId="0" xfId="0" applyFont="1" applyFill="1">
      <alignment vertical="center"/>
    </xf>
    <xf numFmtId="0" fontId="20" fillId="3" borderId="28" xfId="0" applyFont="1" applyFill="1" applyBorder="1">
      <alignment vertical="center"/>
    </xf>
    <xf numFmtId="0" fontId="7" fillId="0" borderId="36" xfId="8" applyFont="1" applyBorder="1" applyAlignment="1" applyProtection="1">
      <alignment horizontal="distributed" vertical="center" indent="1"/>
      <protection locked="0"/>
    </xf>
    <xf numFmtId="0" fontId="7" fillId="0" borderId="30" xfId="8" applyFont="1" applyBorder="1" applyAlignment="1" applyProtection="1">
      <alignment horizontal="distributed" vertical="center" indent="1"/>
      <protection locked="0"/>
    </xf>
    <xf numFmtId="3" fontId="7" fillId="0" borderId="59" xfId="8" applyNumberFormat="1" applyFont="1" applyBorder="1" applyAlignment="1">
      <alignment horizontal="center" vertical="center" shrinkToFit="1"/>
    </xf>
    <xf numFmtId="3" fontId="7" fillId="0" borderId="55" xfId="8" applyNumberFormat="1" applyFont="1" applyBorder="1" applyAlignment="1">
      <alignment horizontal="center" vertical="center" shrinkToFit="1"/>
    </xf>
    <xf numFmtId="3" fontId="7" fillId="0" borderId="56" xfId="8" applyNumberFormat="1" applyFont="1" applyBorder="1" applyAlignment="1">
      <alignment horizontal="center" vertical="center" shrinkToFit="1"/>
    </xf>
    <xf numFmtId="4" fontId="7" fillId="0" borderId="22" xfId="8" applyNumberFormat="1" applyFont="1" applyBorder="1" applyAlignment="1">
      <alignment horizontal="right" vertical="center" shrinkToFit="1"/>
    </xf>
    <xf numFmtId="3" fontId="7" fillId="0" borderId="42" xfId="8" applyNumberFormat="1" applyFont="1" applyBorder="1" applyAlignment="1">
      <alignment horizontal="right" vertical="center" shrinkToFit="1"/>
    </xf>
    <xf numFmtId="49" fontId="20" fillId="3" borderId="6" xfId="8" quotePrefix="1" applyNumberFormat="1" applyFont="1" applyFill="1" applyBorder="1" applyAlignment="1" applyProtection="1">
      <alignment horizontal="center" vertical="center"/>
      <protection locked="0"/>
    </xf>
    <xf numFmtId="49" fontId="20" fillId="3" borderId="5" xfId="8" applyNumberFormat="1" applyFont="1" applyFill="1" applyBorder="1" applyAlignment="1" applyProtection="1">
      <alignment horizontal="center" vertical="center"/>
      <protection locked="0"/>
    </xf>
    <xf numFmtId="49" fontId="20" fillId="3" borderId="7" xfId="8" applyNumberFormat="1" applyFont="1" applyFill="1" applyBorder="1" applyAlignment="1" applyProtection="1">
      <alignment horizontal="center" vertical="center"/>
      <protection locked="0"/>
    </xf>
    <xf numFmtId="0" fontId="7" fillId="0" borderId="58" xfId="8" applyFont="1"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3" fontId="7" fillId="0" borderId="40" xfId="8" applyNumberFormat="1" applyFont="1" applyBorder="1" applyAlignment="1">
      <alignment horizontal="center" vertical="center" shrinkToFit="1"/>
    </xf>
    <xf numFmtId="3" fontId="7" fillId="0" borderId="17" xfId="8" applyNumberFormat="1" applyFont="1" applyBorder="1" applyAlignment="1">
      <alignment horizontal="center" vertical="center" shrinkToFit="1"/>
    </xf>
    <xf numFmtId="0" fontId="13" fillId="0" borderId="39" xfId="8" applyFont="1" applyBorder="1" applyAlignment="1">
      <alignment horizontal="distributed" vertical="center" indent="30"/>
    </xf>
    <xf numFmtId="0" fontId="13" fillId="0" borderId="40" xfId="8" applyFont="1" applyBorder="1" applyAlignment="1">
      <alignment horizontal="distributed" vertical="center" indent="30"/>
    </xf>
    <xf numFmtId="0" fontId="7" fillId="0" borderId="30" xfId="8" applyFont="1" applyBorder="1" applyAlignment="1" applyProtection="1">
      <alignment horizontal="center" vertical="center"/>
      <protection locked="0"/>
    </xf>
    <xf numFmtId="0" fontId="7" fillId="0" borderId="41" xfId="8" applyFont="1" applyBorder="1" applyAlignment="1" applyProtection="1">
      <alignment horizontal="center" vertical="center"/>
      <protection locked="0"/>
    </xf>
  </cellXfs>
  <cellStyles count="13">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5" xfId="7" xr:uid="{00000000-0005-0000-0000-00000B000000}"/>
    <cellStyle name="標準 6" xfId="10" xr:uid="{00000000-0005-0000-0000-00000C000000}"/>
  </cellStyles>
  <dxfs count="0"/>
  <tableStyles count="0" defaultTableStyle="TableStyleMedium2" defaultPivotStyle="PivotStyleLight16"/>
  <colors>
    <mruColors>
      <color rgb="FFFFE7FF"/>
      <color rgb="FFCCEC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0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0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0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0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0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0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0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0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33</xdr:row>
      <xdr:rowOff>16934</xdr:rowOff>
    </xdr:from>
    <xdr:to>
      <xdr:col>23</xdr:col>
      <xdr:colOff>8466</xdr:colOff>
      <xdr:row>34</xdr:row>
      <xdr:rowOff>228600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251200" y="7603067"/>
          <a:ext cx="2988733" cy="4487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262466</xdr:colOff>
      <xdr:row>37</xdr:row>
      <xdr:rowOff>10160</xdr:rowOff>
    </xdr:from>
    <xdr:to>
      <xdr:col>22</xdr:col>
      <xdr:colOff>263313</xdr:colOff>
      <xdr:row>38</xdr:row>
      <xdr:rowOff>223520</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3224106" y="8610600"/>
          <a:ext cx="2962487" cy="4521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264160</xdr:colOff>
      <xdr:row>41</xdr:row>
      <xdr:rowOff>15240</xdr:rowOff>
    </xdr:from>
    <xdr:to>
      <xdr:col>22</xdr:col>
      <xdr:colOff>265007</xdr:colOff>
      <xdr:row>42</xdr:row>
      <xdr:rowOff>228600</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3225800" y="9570720"/>
          <a:ext cx="2962487" cy="4521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5080</xdr:colOff>
      <xdr:row>19</xdr:row>
      <xdr:rowOff>10160</xdr:rowOff>
    </xdr:from>
    <xdr:to>
      <xdr:col>23</xdr:col>
      <xdr:colOff>5927</xdr:colOff>
      <xdr:row>20</xdr:row>
      <xdr:rowOff>223520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3205480" y="426974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259080</xdr:colOff>
      <xdr:row>23</xdr:row>
      <xdr:rowOff>10160</xdr:rowOff>
    </xdr:from>
    <xdr:to>
      <xdr:col>22</xdr:col>
      <xdr:colOff>259927</xdr:colOff>
      <xdr:row>24</xdr:row>
      <xdr:rowOff>223520</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3220720" y="5267960"/>
          <a:ext cx="2962487" cy="4521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27</xdr:row>
      <xdr:rowOff>10160</xdr:rowOff>
    </xdr:from>
    <xdr:to>
      <xdr:col>23</xdr:col>
      <xdr:colOff>847</xdr:colOff>
      <xdr:row>28</xdr:row>
      <xdr:rowOff>223520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3230880" y="6223000"/>
          <a:ext cx="2962487" cy="4521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115"/>
  <sheetViews>
    <sheetView showZeros="0" tabSelected="1" view="pageBreakPreview" zoomScaleNormal="100" zoomScaleSheetLayoutView="100" workbookViewId="0">
      <selection activeCell="K9" sqref="K9:R9"/>
    </sheetView>
  </sheetViews>
  <sheetFormatPr defaultColWidth="9" defaultRowHeight="19.05" customHeight="1" x14ac:dyDescent="0.2"/>
  <cols>
    <col min="1" max="67" width="3.88671875" style="2" customWidth="1"/>
    <col min="68" max="16384" width="9" style="2"/>
  </cols>
  <sheetData>
    <row r="1" spans="1:41" ht="19.05" customHeight="1" thickBot="1" x14ac:dyDescent="0.25">
      <c r="A1" s="57" t="s">
        <v>122</v>
      </c>
      <c r="AG1" s="66" t="s">
        <v>112</v>
      </c>
      <c r="AH1" s="67"/>
      <c r="AI1" s="67"/>
      <c r="AJ1" s="68"/>
    </row>
    <row r="2" spans="1:41" ht="10.050000000000001" customHeight="1" x14ac:dyDescent="0.2">
      <c r="A2" s="1"/>
    </row>
    <row r="3" spans="1:41" ht="19.05" customHeight="1" x14ac:dyDescent="0.2">
      <c r="A3" s="215" t="s">
        <v>123</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row>
    <row r="4" spans="1:41" ht="10.050000000000001" customHeight="1" x14ac:dyDescent="0.2"/>
    <row r="5" spans="1:41" ht="19.05" customHeight="1" thickBot="1" x14ac:dyDescent="0.25">
      <c r="A5" s="1"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41" ht="19.05" customHeight="1" x14ac:dyDescent="0.2">
      <c r="A6" s="216" t="s">
        <v>9</v>
      </c>
      <c r="B6" s="217"/>
      <c r="C6" s="217"/>
      <c r="D6" s="217"/>
      <c r="E6" s="217"/>
      <c r="F6" s="218"/>
      <c r="G6" s="249" t="s">
        <v>97</v>
      </c>
      <c r="H6" s="250"/>
      <c r="I6" s="250"/>
      <c r="J6" s="250"/>
      <c r="K6" s="250"/>
      <c r="L6" s="250"/>
      <c r="M6" s="250"/>
      <c r="N6" s="250"/>
      <c r="O6" s="250"/>
      <c r="P6" s="250"/>
      <c r="Q6" s="250"/>
      <c r="R6" s="251"/>
      <c r="S6" s="217" t="s">
        <v>10</v>
      </c>
      <c r="T6" s="217"/>
      <c r="U6" s="217"/>
      <c r="V6" s="217"/>
      <c r="W6" s="217"/>
      <c r="X6" s="218"/>
      <c r="Y6" s="219" t="s">
        <v>27</v>
      </c>
      <c r="Z6" s="219"/>
      <c r="AA6" s="59">
        <v>12</v>
      </c>
      <c r="AB6" s="56" t="s">
        <v>1</v>
      </c>
      <c r="AC6" s="58">
        <v>3</v>
      </c>
      <c r="AD6" s="56" t="s">
        <v>2</v>
      </c>
      <c r="AE6" s="58">
        <v>5</v>
      </c>
      <c r="AF6" s="54" t="s">
        <v>3</v>
      </c>
      <c r="AG6" s="252"/>
      <c r="AH6" s="252"/>
      <c r="AI6" s="252"/>
      <c r="AJ6" s="253"/>
      <c r="AL6" s="3"/>
    </row>
    <row r="7" spans="1:41" ht="19.05" customHeight="1" x14ac:dyDescent="0.2">
      <c r="A7" s="227" t="s">
        <v>31</v>
      </c>
      <c r="B7" s="228"/>
      <c r="C7" s="228"/>
      <c r="D7" s="228"/>
      <c r="E7" s="228"/>
      <c r="F7" s="229"/>
      <c r="G7" s="220" t="s">
        <v>87</v>
      </c>
      <c r="H7" s="221"/>
      <c r="I7" s="221"/>
      <c r="J7" s="222"/>
      <c r="K7" s="223" t="s">
        <v>50</v>
      </c>
      <c r="L7" s="224"/>
      <c r="M7" s="224"/>
      <c r="N7" s="224"/>
      <c r="O7" s="224"/>
      <c r="P7" s="224"/>
      <c r="Q7" s="224"/>
      <c r="R7" s="225"/>
      <c r="S7" s="220" t="s">
        <v>88</v>
      </c>
      <c r="T7" s="221"/>
      <c r="U7" s="221"/>
      <c r="V7" s="222"/>
      <c r="W7" s="223" t="s">
        <v>98</v>
      </c>
      <c r="X7" s="223"/>
      <c r="Y7" s="223"/>
      <c r="Z7" s="223"/>
      <c r="AA7" s="223"/>
      <c r="AB7" s="223"/>
      <c r="AC7" s="223"/>
      <c r="AD7" s="223"/>
      <c r="AE7" s="223"/>
      <c r="AF7" s="223"/>
      <c r="AG7" s="223"/>
      <c r="AH7" s="223"/>
      <c r="AI7" s="223"/>
      <c r="AJ7" s="226"/>
      <c r="AL7" s="3"/>
      <c r="AO7" s="3"/>
    </row>
    <row r="8" spans="1:41" ht="19.05" customHeight="1" x14ac:dyDescent="0.2">
      <c r="A8" s="230"/>
      <c r="B8" s="231"/>
      <c r="C8" s="231"/>
      <c r="D8" s="231"/>
      <c r="E8" s="231"/>
      <c r="F8" s="232"/>
      <c r="G8" s="220" t="s">
        <v>126</v>
      </c>
      <c r="H8" s="221"/>
      <c r="I8" s="221"/>
      <c r="J8" s="221"/>
      <c r="K8" s="221"/>
      <c r="L8" s="222"/>
      <c r="M8" s="236">
        <v>75</v>
      </c>
      <c r="N8" s="236"/>
      <c r="O8" s="4" t="s">
        <v>32</v>
      </c>
      <c r="P8" s="73"/>
      <c r="Q8" s="73"/>
      <c r="R8" s="74"/>
      <c r="S8" s="220" t="s">
        <v>61</v>
      </c>
      <c r="T8" s="221"/>
      <c r="U8" s="221"/>
      <c r="V8" s="221"/>
      <c r="W8" s="221"/>
      <c r="X8" s="222"/>
      <c r="Y8" s="240" t="s">
        <v>78</v>
      </c>
      <c r="Z8" s="241"/>
      <c r="AA8" s="242" t="s">
        <v>127</v>
      </c>
      <c r="AB8" s="242"/>
      <c r="AC8" s="242"/>
      <c r="AD8" s="242"/>
      <c r="AE8" s="242"/>
      <c r="AF8" s="242"/>
      <c r="AG8" s="242"/>
      <c r="AH8" s="242"/>
      <c r="AI8" s="242"/>
      <c r="AJ8" s="243"/>
      <c r="AO8" s="3"/>
    </row>
    <row r="9" spans="1:41" ht="19.05" customHeight="1" x14ac:dyDescent="0.2">
      <c r="A9" s="230"/>
      <c r="B9" s="231"/>
      <c r="C9" s="231"/>
      <c r="D9" s="231"/>
      <c r="E9" s="231"/>
      <c r="F9" s="232"/>
      <c r="G9" s="220" t="s">
        <v>90</v>
      </c>
      <c r="H9" s="221"/>
      <c r="I9" s="221"/>
      <c r="J9" s="222"/>
      <c r="K9" s="223" t="s">
        <v>99</v>
      </c>
      <c r="L9" s="224"/>
      <c r="M9" s="224"/>
      <c r="N9" s="224"/>
      <c r="O9" s="224"/>
      <c r="P9" s="224"/>
      <c r="Q9" s="224"/>
      <c r="R9" s="225"/>
      <c r="S9" s="220" t="s">
        <v>91</v>
      </c>
      <c r="T9" s="221"/>
      <c r="U9" s="221"/>
      <c r="V9" s="221"/>
      <c r="W9" s="221"/>
      <c r="X9" s="221"/>
      <c r="Y9" s="221"/>
      <c r="Z9" s="222"/>
      <c r="AA9" s="237" t="s">
        <v>92</v>
      </c>
      <c r="AB9" s="237"/>
      <c r="AC9" s="60">
        <v>3</v>
      </c>
      <c r="AD9" s="5" t="s">
        <v>1</v>
      </c>
      <c r="AE9" s="238"/>
      <c r="AF9" s="238"/>
      <c r="AG9" s="238"/>
      <c r="AH9" s="238"/>
      <c r="AI9" s="238"/>
      <c r="AJ9" s="239"/>
      <c r="AL9" s="3"/>
    </row>
    <row r="10" spans="1:41" ht="19.05" customHeight="1" x14ac:dyDescent="0.2">
      <c r="A10" s="233"/>
      <c r="B10" s="234"/>
      <c r="C10" s="234"/>
      <c r="D10" s="234"/>
      <c r="E10" s="234"/>
      <c r="F10" s="235"/>
      <c r="G10" s="244" t="s">
        <v>60</v>
      </c>
      <c r="H10" s="245"/>
      <c r="I10" s="245"/>
      <c r="J10" s="245"/>
      <c r="K10" s="245"/>
      <c r="L10" s="245"/>
      <c r="M10" s="245"/>
      <c r="N10" s="245"/>
      <c r="O10" s="245"/>
      <c r="P10" s="245"/>
      <c r="Q10" s="245"/>
      <c r="R10" s="245"/>
      <c r="S10" s="245"/>
      <c r="T10" s="245"/>
      <c r="U10" s="245"/>
      <c r="V10" s="246"/>
      <c r="W10" s="247"/>
      <c r="X10" s="248"/>
      <c r="Y10" s="242" t="s">
        <v>128</v>
      </c>
      <c r="Z10" s="242"/>
      <c r="AA10" s="242"/>
      <c r="AB10" s="242"/>
      <c r="AC10" s="242"/>
      <c r="AD10" s="242"/>
      <c r="AE10" s="242"/>
      <c r="AF10" s="242"/>
      <c r="AG10" s="242"/>
      <c r="AH10" s="242"/>
      <c r="AI10" s="242"/>
      <c r="AJ10" s="243"/>
      <c r="AL10" s="3"/>
    </row>
    <row r="11" spans="1:41" ht="19.05" customHeight="1" x14ac:dyDescent="0.2">
      <c r="A11" s="227" t="s">
        <v>0</v>
      </c>
      <c r="B11" s="228"/>
      <c r="C11" s="228"/>
      <c r="D11" s="228"/>
      <c r="E11" s="228"/>
      <c r="F11" s="229"/>
      <c r="G11" s="55" t="s">
        <v>5</v>
      </c>
      <c r="H11" s="300" t="s">
        <v>107</v>
      </c>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1"/>
      <c r="AL11" s="3"/>
    </row>
    <row r="12" spans="1:41" ht="19.05" customHeight="1" x14ac:dyDescent="0.2">
      <c r="A12" s="233"/>
      <c r="B12" s="234"/>
      <c r="C12" s="234"/>
      <c r="D12" s="234"/>
      <c r="E12" s="234"/>
      <c r="F12" s="235"/>
      <c r="G12" s="154" t="s">
        <v>51</v>
      </c>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6"/>
      <c r="AL12" s="3"/>
    </row>
    <row r="13" spans="1:41" ht="19.05" customHeight="1" x14ac:dyDescent="0.2">
      <c r="A13" s="227" t="s">
        <v>4</v>
      </c>
      <c r="B13" s="228"/>
      <c r="C13" s="228"/>
      <c r="D13" s="228"/>
      <c r="E13" s="228"/>
      <c r="F13" s="229"/>
      <c r="G13" s="220" t="s">
        <v>62</v>
      </c>
      <c r="H13" s="221"/>
      <c r="I13" s="221"/>
      <c r="J13" s="222"/>
      <c r="K13" s="303" t="s">
        <v>100</v>
      </c>
      <c r="L13" s="224"/>
      <c r="M13" s="224"/>
      <c r="N13" s="224"/>
      <c r="O13" s="224"/>
      <c r="P13" s="224"/>
      <c r="Q13" s="224"/>
      <c r="R13" s="225"/>
      <c r="S13" s="304" t="s">
        <v>63</v>
      </c>
      <c r="T13" s="305"/>
      <c r="U13" s="305"/>
      <c r="V13" s="306"/>
      <c r="W13" s="307" t="s">
        <v>52</v>
      </c>
      <c r="X13" s="308"/>
      <c r="Y13" s="308"/>
      <c r="Z13" s="308"/>
      <c r="AA13" s="308"/>
      <c r="AB13" s="308"/>
      <c r="AC13" s="308"/>
      <c r="AD13" s="308"/>
      <c r="AE13" s="308"/>
      <c r="AF13" s="308"/>
      <c r="AG13" s="308"/>
      <c r="AH13" s="308"/>
      <c r="AI13" s="308"/>
      <c r="AJ13" s="309"/>
    </row>
    <row r="14" spans="1:41" ht="19.05" customHeight="1" thickBot="1" x14ac:dyDescent="0.25">
      <c r="A14" s="310" t="s">
        <v>28</v>
      </c>
      <c r="B14" s="311"/>
      <c r="C14" s="311"/>
      <c r="D14" s="311"/>
      <c r="E14" s="311"/>
      <c r="F14" s="311"/>
      <c r="G14" s="282" t="s">
        <v>111</v>
      </c>
      <c r="H14" s="283"/>
      <c r="I14" s="283"/>
      <c r="J14" s="283"/>
      <c r="K14" s="283"/>
      <c r="L14" s="283"/>
      <c r="M14" s="283"/>
      <c r="N14" s="283"/>
      <c r="O14" s="283"/>
      <c r="P14" s="283"/>
      <c r="Q14" s="283"/>
      <c r="R14" s="283"/>
      <c r="S14" s="284" t="s">
        <v>74</v>
      </c>
      <c r="T14" s="285"/>
      <c r="U14" s="285"/>
      <c r="V14" s="286"/>
      <c r="W14" s="287" t="s">
        <v>19</v>
      </c>
      <c r="X14" s="288"/>
      <c r="Y14" s="288"/>
      <c r="Z14" s="289"/>
      <c r="AA14" s="162"/>
      <c r="AB14" s="162"/>
      <c r="AC14" s="162"/>
      <c r="AD14" s="162"/>
      <c r="AE14" s="162"/>
      <c r="AF14" s="162"/>
      <c r="AG14" s="162"/>
      <c r="AH14" s="162"/>
      <c r="AI14" s="162"/>
      <c r="AJ14" s="163"/>
    </row>
    <row r="15" spans="1:41" ht="19.05" customHeight="1" x14ac:dyDescent="0.2">
      <c r="D15" s="6"/>
      <c r="P15" s="7"/>
    </row>
    <row r="16" spans="1:41" ht="19.05" customHeight="1" x14ac:dyDescent="0.2">
      <c r="A16" s="1" t="s">
        <v>30</v>
      </c>
      <c r="B16" s="1"/>
      <c r="C16" s="1"/>
      <c r="D16" s="1"/>
      <c r="E16" s="1"/>
      <c r="F16" s="1"/>
      <c r="G16" s="8"/>
      <c r="H16" s="1"/>
      <c r="I16" s="1"/>
      <c r="J16" s="1"/>
      <c r="K16" s="1"/>
      <c r="L16" s="1"/>
      <c r="M16" s="1"/>
      <c r="N16" s="1"/>
      <c r="O16" s="1"/>
      <c r="P16" s="1"/>
      <c r="Q16" s="1"/>
      <c r="R16" s="1"/>
      <c r="S16" s="1"/>
      <c r="T16" s="1"/>
      <c r="U16" s="1"/>
      <c r="V16" s="1"/>
      <c r="W16" s="1"/>
      <c r="X16" s="1"/>
      <c r="Y16" s="1"/>
      <c r="Z16" s="1"/>
      <c r="AH16" s="1"/>
      <c r="AI16" s="1"/>
      <c r="AJ16" s="1"/>
    </row>
    <row r="17" spans="1:48" ht="19.05" customHeight="1" x14ac:dyDescent="0.2">
      <c r="A17" s="1" t="s">
        <v>65</v>
      </c>
      <c r="B17" s="1"/>
      <c r="C17" s="1"/>
      <c r="D17" s="1"/>
      <c r="E17" s="1"/>
      <c r="F17" s="1"/>
      <c r="G17" s="1"/>
      <c r="H17" s="1"/>
      <c r="K17" s="180">
        <v>1</v>
      </c>
      <c r="L17" s="180"/>
      <c r="M17" s="8" t="s">
        <v>11</v>
      </c>
      <c r="N17" s="1"/>
      <c r="O17" s="1"/>
      <c r="P17" s="1"/>
      <c r="Q17" s="1"/>
      <c r="R17" s="1"/>
      <c r="S17" s="1"/>
      <c r="T17" s="1"/>
      <c r="U17" s="1"/>
      <c r="V17" s="72"/>
      <c r="W17" s="72"/>
      <c r="X17" s="8"/>
      <c r="Y17" s="18"/>
      <c r="Z17" s="1"/>
      <c r="AA17" s="1"/>
      <c r="AB17" s="1"/>
      <c r="AC17" s="1"/>
      <c r="AD17" s="1"/>
      <c r="AE17" s="1"/>
      <c r="AF17" s="72"/>
      <c r="AG17" s="72"/>
      <c r="AH17" s="65"/>
      <c r="AI17" s="65"/>
      <c r="AO17" s="3"/>
      <c r="AP17" s="3"/>
      <c r="AQ17" s="3"/>
      <c r="AR17" s="3"/>
      <c r="AS17" s="3"/>
      <c r="AT17" s="3"/>
      <c r="AU17" s="9"/>
      <c r="AV17" s="10"/>
    </row>
    <row r="18" spans="1:48" ht="19.05" customHeight="1" x14ac:dyDescent="0.2">
      <c r="A18" s="1"/>
      <c r="B18" s="1"/>
      <c r="C18" s="1"/>
      <c r="D18" s="1"/>
      <c r="E18" s="1"/>
      <c r="F18" s="1"/>
      <c r="G18" s="1"/>
      <c r="H18" s="1"/>
      <c r="K18" s="8"/>
      <c r="L18" s="8"/>
      <c r="M18" s="8"/>
      <c r="O18" s="1"/>
      <c r="P18" s="1"/>
      <c r="Q18" s="1"/>
      <c r="R18" s="1"/>
      <c r="S18" s="1"/>
      <c r="T18" s="1"/>
      <c r="U18" s="1"/>
      <c r="V18" s="1"/>
      <c r="W18" s="1"/>
      <c r="X18" s="1"/>
      <c r="Y18" s="1"/>
      <c r="Z18" s="1"/>
      <c r="AA18" s="1"/>
      <c r="AB18" s="1"/>
      <c r="AC18" s="1"/>
      <c r="AD18" s="1"/>
      <c r="AE18" s="1"/>
      <c r="AF18" s="1"/>
      <c r="AG18" s="1"/>
      <c r="AH18" s="1"/>
      <c r="AI18" s="1"/>
      <c r="AJ18" s="1"/>
      <c r="AO18" s="3"/>
      <c r="AP18" s="3"/>
      <c r="AQ18" s="3"/>
      <c r="AR18" s="3"/>
      <c r="AS18" s="3"/>
      <c r="AT18" s="3"/>
      <c r="AU18" s="9"/>
      <c r="AV18" s="10"/>
    </row>
    <row r="19" spans="1:48" ht="19.05" customHeight="1" thickBot="1" x14ac:dyDescent="0.25">
      <c r="A19" s="1" t="s">
        <v>129</v>
      </c>
      <c r="B19" s="1"/>
      <c r="C19" s="1"/>
      <c r="D19" s="1"/>
      <c r="E19" s="1"/>
      <c r="F19" s="1"/>
      <c r="G19" s="8"/>
      <c r="H19" s="1"/>
      <c r="I19" s="1"/>
      <c r="J19" s="1"/>
      <c r="K19" s="1"/>
      <c r="L19" s="1"/>
      <c r="M19" s="1"/>
      <c r="N19" s="1"/>
      <c r="O19" s="1"/>
      <c r="P19" s="180">
        <v>2</v>
      </c>
      <c r="Q19" s="180"/>
      <c r="R19" s="8" t="s">
        <v>11</v>
      </c>
      <c r="S19" s="1"/>
      <c r="T19" s="1"/>
      <c r="U19" s="1"/>
      <c r="V19" s="1"/>
      <c r="W19" s="1"/>
      <c r="X19" s="1"/>
      <c r="Y19" s="1"/>
      <c r="Z19" s="1"/>
      <c r="AB19" s="72"/>
      <c r="AC19" s="72"/>
      <c r="AD19" s="8"/>
      <c r="AH19" s="1"/>
      <c r="AI19" s="1"/>
      <c r="AJ19" s="1"/>
    </row>
    <row r="20" spans="1:48" ht="19.05" customHeight="1" x14ac:dyDescent="0.2">
      <c r="A20" s="119" t="s">
        <v>14</v>
      </c>
      <c r="B20" s="120"/>
      <c r="C20" s="121"/>
      <c r="D20" s="173" t="s">
        <v>33</v>
      </c>
      <c r="E20" s="173"/>
      <c r="F20" s="173"/>
      <c r="G20" s="61"/>
      <c r="H20" s="146" t="s">
        <v>69</v>
      </c>
      <c r="I20" s="147"/>
      <c r="J20" s="147"/>
      <c r="K20" s="147"/>
      <c r="L20" s="147"/>
      <c r="M20" s="61"/>
      <c r="N20" s="62" t="s">
        <v>34</v>
      </c>
      <c r="O20" s="63"/>
      <c r="P20" s="63"/>
      <c r="Q20" s="63"/>
      <c r="R20" s="63"/>
      <c r="S20" s="63"/>
      <c r="T20" s="63"/>
      <c r="U20" s="63"/>
      <c r="V20" s="63"/>
      <c r="W20" s="64"/>
      <c r="X20" s="61"/>
      <c r="Y20" s="170" t="s">
        <v>96</v>
      </c>
      <c r="Z20" s="170"/>
      <c r="AA20" s="170"/>
      <c r="AB20" s="170"/>
      <c r="AC20" s="170"/>
      <c r="AD20" s="170"/>
      <c r="AE20" s="170"/>
      <c r="AF20" s="170"/>
      <c r="AG20" s="170"/>
      <c r="AH20" s="170"/>
      <c r="AI20" s="170"/>
      <c r="AJ20" s="171"/>
    </row>
    <row r="21" spans="1:48" ht="19.05" customHeight="1" x14ac:dyDescent="0.2">
      <c r="A21" s="133" t="s">
        <v>68</v>
      </c>
      <c r="B21" s="134"/>
      <c r="C21" s="134"/>
      <c r="D21" s="174"/>
      <c r="E21" s="174"/>
      <c r="F21" s="174"/>
      <c r="G21" s="172"/>
      <c r="H21" s="172"/>
      <c r="I21" s="172"/>
      <c r="J21" s="172"/>
      <c r="K21" s="172"/>
      <c r="L21" s="172"/>
      <c r="M21" s="11" t="s">
        <v>71</v>
      </c>
      <c r="N21" s="11"/>
      <c r="O21" s="11"/>
      <c r="P21" s="11"/>
      <c r="Q21" s="11"/>
      <c r="R21" s="11"/>
      <c r="S21" s="11"/>
      <c r="T21" s="142"/>
      <c r="U21" s="143"/>
      <c r="V21" s="144" t="s">
        <v>56</v>
      </c>
      <c r="W21" s="145"/>
      <c r="X21" s="12" t="s">
        <v>45</v>
      </c>
      <c r="Y21" s="11"/>
      <c r="Z21" s="11"/>
      <c r="AA21" s="11"/>
      <c r="AB21" s="168" t="s">
        <v>124</v>
      </c>
      <c r="AC21" s="168"/>
      <c r="AD21" s="168"/>
      <c r="AE21" s="168"/>
      <c r="AF21" s="168"/>
      <c r="AG21" s="168"/>
      <c r="AH21" s="168"/>
      <c r="AI21" s="168"/>
      <c r="AJ21" s="169"/>
    </row>
    <row r="22" spans="1:48" ht="19.05" customHeight="1" x14ac:dyDescent="0.2">
      <c r="A22" s="116" t="s">
        <v>72</v>
      </c>
      <c r="B22" s="117"/>
      <c r="C22" s="118"/>
      <c r="D22" s="186" t="s">
        <v>64</v>
      </c>
      <c r="E22" s="148"/>
      <c r="F22" s="148"/>
      <c r="G22" s="149" t="s">
        <v>79</v>
      </c>
      <c r="H22" s="149"/>
      <c r="I22" s="149"/>
      <c r="J22" s="149"/>
      <c r="K22" s="149"/>
      <c r="L22" s="149"/>
      <c r="M22" s="183" t="s">
        <v>13</v>
      </c>
      <c r="N22" s="183"/>
      <c r="O22" s="183"/>
      <c r="P22" s="184">
        <v>22</v>
      </c>
      <c r="Q22" s="185"/>
      <c r="R22" s="13" t="s">
        <v>22</v>
      </c>
      <c r="S22" s="182" t="s">
        <v>66</v>
      </c>
      <c r="T22" s="182"/>
      <c r="U22" s="182"/>
      <c r="V22" s="152"/>
      <c r="W22" s="152"/>
      <c r="X22" s="152"/>
      <c r="Y22" s="152"/>
      <c r="Z22" s="152"/>
      <c r="AA22" s="152"/>
      <c r="AB22" s="152"/>
      <c r="AC22" s="152"/>
      <c r="AD22" s="152"/>
      <c r="AE22" s="152"/>
      <c r="AF22" s="152"/>
      <c r="AG22" s="152"/>
      <c r="AH22" s="152"/>
      <c r="AI22" s="152"/>
      <c r="AJ22" s="153"/>
    </row>
    <row r="23" spans="1:48" ht="19.05" customHeight="1" thickBot="1" x14ac:dyDescent="0.25">
      <c r="A23" s="81"/>
      <c r="B23" s="82"/>
      <c r="C23" s="115"/>
      <c r="D23" s="135" t="s">
        <v>20</v>
      </c>
      <c r="E23" s="135"/>
      <c r="F23" s="135"/>
      <c r="G23" s="136">
        <v>100</v>
      </c>
      <c r="H23" s="137"/>
      <c r="I23" s="138" t="s">
        <v>21</v>
      </c>
      <c r="J23" s="139"/>
      <c r="K23" s="139"/>
      <c r="L23" s="139"/>
      <c r="M23" s="135" t="s">
        <v>46</v>
      </c>
      <c r="N23" s="135"/>
      <c r="O23" s="135"/>
      <c r="P23" s="140">
        <f>IF(G23&gt;=100,25,IF(G23&gt;=70,20,IF(G23&gt;=50,15,IF(G23&gt;=1,10,0))))</f>
        <v>25</v>
      </c>
      <c r="Q23" s="141"/>
      <c r="R23" s="14" t="s">
        <v>47</v>
      </c>
      <c r="S23" s="161"/>
      <c r="T23" s="162"/>
      <c r="U23" s="162"/>
      <c r="V23" s="162"/>
      <c r="W23" s="162"/>
      <c r="X23" s="162"/>
      <c r="Y23" s="162"/>
      <c r="Z23" s="162"/>
      <c r="AA23" s="162"/>
      <c r="AB23" s="162"/>
      <c r="AC23" s="162"/>
      <c r="AD23" s="162"/>
      <c r="AE23" s="162"/>
      <c r="AF23" s="162"/>
      <c r="AG23" s="162"/>
      <c r="AH23" s="162"/>
      <c r="AI23" s="162"/>
      <c r="AJ23" s="163"/>
    </row>
    <row r="24" spans="1:48" ht="19.05" customHeight="1" x14ac:dyDescent="0.2">
      <c r="A24" s="119" t="s">
        <v>23</v>
      </c>
      <c r="B24" s="120"/>
      <c r="C24" s="121"/>
      <c r="D24" s="173" t="s">
        <v>33</v>
      </c>
      <c r="E24" s="173"/>
      <c r="F24" s="173"/>
      <c r="G24" s="61"/>
      <c r="H24" s="170" t="s">
        <v>69</v>
      </c>
      <c r="I24" s="170"/>
      <c r="J24" s="170"/>
      <c r="K24" s="170"/>
      <c r="L24" s="146"/>
      <c r="M24" s="61"/>
      <c r="N24" s="62" t="s">
        <v>34</v>
      </c>
      <c r="O24" s="63"/>
      <c r="P24" s="63"/>
      <c r="Q24" s="63"/>
      <c r="R24" s="63"/>
      <c r="S24" s="63"/>
      <c r="T24" s="63"/>
      <c r="U24" s="63"/>
      <c r="V24" s="63"/>
      <c r="W24" s="64"/>
      <c r="X24" s="61"/>
      <c r="Y24" s="164" t="s">
        <v>96</v>
      </c>
      <c r="Z24" s="164"/>
      <c r="AA24" s="164"/>
      <c r="AB24" s="164"/>
      <c r="AC24" s="164"/>
      <c r="AD24" s="164"/>
      <c r="AE24" s="164"/>
      <c r="AF24" s="164"/>
      <c r="AG24" s="164"/>
      <c r="AH24" s="164"/>
      <c r="AI24" s="164"/>
      <c r="AJ24" s="167"/>
    </row>
    <row r="25" spans="1:48" ht="19.05" customHeight="1" x14ac:dyDescent="0.2">
      <c r="A25" s="133" t="s">
        <v>68</v>
      </c>
      <c r="B25" s="134"/>
      <c r="C25" s="134"/>
      <c r="D25" s="174"/>
      <c r="E25" s="174"/>
      <c r="F25" s="174"/>
      <c r="G25" s="172"/>
      <c r="H25" s="172"/>
      <c r="I25" s="172"/>
      <c r="J25" s="172"/>
      <c r="K25" s="172"/>
      <c r="L25" s="172"/>
      <c r="M25" s="11" t="s">
        <v>71</v>
      </c>
      <c r="N25" s="11"/>
      <c r="O25" s="11"/>
      <c r="P25" s="11"/>
      <c r="Q25" s="11"/>
      <c r="R25" s="11"/>
      <c r="S25" s="11"/>
      <c r="T25" s="142"/>
      <c r="U25" s="143"/>
      <c r="V25" s="144" t="s">
        <v>56</v>
      </c>
      <c r="W25" s="145"/>
      <c r="X25" s="12" t="s">
        <v>45</v>
      </c>
      <c r="Y25" s="11"/>
      <c r="Z25" s="11"/>
      <c r="AA25" s="11"/>
      <c r="AB25" s="157"/>
      <c r="AC25" s="157"/>
      <c r="AD25" s="157"/>
      <c r="AE25" s="157"/>
      <c r="AF25" s="157"/>
      <c r="AG25" s="157"/>
      <c r="AH25" s="157"/>
      <c r="AI25" s="157"/>
      <c r="AJ25" s="158"/>
    </row>
    <row r="26" spans="1:48" ht="19.05" customHeight="1" x14ac:dyDescent="0.2">
      <c r="A26" s="116" t="s">
        <v>80</v>
      </c>
      <c r="B26" s="117"/>
      <c r="C26" s="118"/>
      <c r="D26" s="148" t="s">
        <v>64</v>
      </c>
      <c r="E26" s="148"/>
      <c r="F26" s="148"/>
      <c r="G26" s="149" t="s">
        <v>101</v>
      </c>
      <c r="H26" s="149"/>
      <c r="I26" s="149"/>
      <c r="J26" s="149"/>
      <c r="K26" s="149"/>
      <c r="L26" s="149"/>
      <c r="M26" s="148" t="s">
        <v>13</v>
      </c>
      <c r="N26" s="148"/>
      <c r="O26" s="148"/>
      <c r="P26" s="159">
        <v>15</v>
      </c>
      <c r="Q26" s="160"/>
      <c r="R26" s="15" t="s">
        <v>22</v>
      </c>
      <c r="S26" s="152" t="s">
        <v>66</v>
      </c>
      <c r="T26" s="152"/>
      <c r="U26" s="152"/>
      <c r="V26" s="152"/>
      <c r="W26" s="152"/>
      <c r="X26" s="152"/>
      <c r="Y26" s="152"/>
      <c r="Z26" s="152"/>
      <c r="AA26" s="152"/>
      <c r="AB26" s="152"/>
      <c r="AC26" s="152"/>
      <c r="AD26" s="152"/>
      <c r="AE26" s="152"/>
      <c r="AF26" s="152"/>
      <c r="AG26" s="152"/>
      <c r="AH26" s="152"/>
      <c r="AI26" s="152"/>
      <c r="AJ26" s="153"/>
    </row>
    <row r="27" spans="1:48" ht="19.05" customHeight="1" thickBot="1" x14ac:dyDescent="0.25">
      <c r="A27" s="81"/>
      <c r="B27" s="82"/>
      <c r="C27" s="115"/>
      <c r="D27" s="135" t="s">
        <v>20</v>
      </c>
      <c r="E27" s="135"/>
      <c r="F27" s="135"/>
      <c r="G27" s="136">
        <v>50</v>
      </c>
      <c r="H27" s="137"/>
      <c r="I27" s="138" t="s">
        <v>21</v>
      </c>
      <c r="J27" s="139"/>
      <c r="K27" s="139"/>
      <c r="L27" s="139"/>
      <c r="M27" s="135" t="s">
        <v>46</v>
      </c>
      <c r="N27" s="135"/>
      <c r="O27" s="135"/>
      <c r="P27" s="140">
        <f>IF(G27&gt;=100,25,IF(G27&gt;=70,20,IF(G27&gt;=50,15,IF(G27&gt;=1,10,0))))</f>
        <v>15</v>
      </c>
      <c r="Q27" s="141"/>
      <c r="R27" s="14" t="s">
        <v>47</v>
      </c>
      <c r="S27" s="161"/>
      <c r="T27" s="162"/>
      <c r="U27" s="162"/>
      <c r="V27" s="162"/>
      <c r="W27" s="162"/>
      <c r="X27" s="162"/>
      <c r="Y27" s="162"/>
      <c r="Z27" s="162"/>
      <c r="AA27" s="162"/>
      <c r="AB27" s="162"/>
      <c r="AC27" s="162"/>
      <c r="AD27" s="162"/>
      <c r="AE27" s="162"/>
      <c r="AF27" s="162"/>
      <c r="AG27" s="162"/>
      <c r="AH27" s="162"/>
      <c r="AI27" s="162"/>
      <c r="AJ27" s="163"/>
    </row>
    <row r="28" spans="1:48" ht="19.05" customHeight="1" x14ac:dyDescent="0.2">
      <c r="A28" s="119" t="s">
        <v>24</v>
      </c>
      <c r="B28" s="120"/>
      <c r="C28" s="121"/>
      <c r="D28" s="173" t="s">
        <v>33</v>
      </c>
      <c r="E28" s="173"/>
      <c r="F28" s="173"/>
      <c r="G28" s="61"/>
      <c r="H28" s="298" t="s">
        <v>69</v>
      </c>
      <c r="I28" s="299"/>
      <c r="J28" s="299"/>
      <c r="K28" s="299"/>
      <c r="L28" s="299"/>
      <c r="M28" s="61"/>
      <c r="N28" s="62" t="s">
        <v>34</v>
      </c>
      <c r="O28" s="63"/>
      <c r="P28" s="63"/>
      <c r="Q28" s="63"/>
      <c r="R28" s="63"/>
      <c r="S28" s="63"/>
      <c r="T28" s="63"/>
      <c r="U28" s="63"/>
      <c r="V28" s="63"/>
      <c r="W28" s="64"/>
      <c r="X28" s="61"/>
      <c r="Y28" s="164" t="s">
        <v>96</v>
      </c>
      <c r="Z28" s="164"/>
      <c r="AA28" s="164"/>
      <c r="AB28" s="164"/>
      <c r="AC28" s="164"/>
      <c r="AD28" s="164"/>
      <c r="AE28" s="164"/>
      <c r="AF28" s="164"/>
      <c r="AG28" s="164"/>
      <c r="AH28" s="164"/>
      <c r="AI28" s="164"/>
      <c r="AJ28" s="167"/>
    </row>
    <row r="29" spans="1:48" ht="19.05" customHeight="1" x14ac:dyDescent="0.2">
      <c r="A29" s="133" t="s">
        <v>68</v>
      </c>
      <c r="B29" s="134"/>
      <c r="C29" s="134"/>
      <c r="D29" s="174"/>
      <c r="E29" s="174"/>
      <c r="F29" s="174"/>
      <c r="G29" s="172"/>
      <c r="H29" s="172"/>
      <c r="I29" s="172"/>
      <c r="J29" s="172"/>
      <c r="K29" s="172"/>
      <c r="L29" s="172"/>
      <c r="M29" s="11" t="s">
        <v>71</v>
      </c>
      <c r="N29" s="11"/>
      <c r="O29" s="11"/>
      <c r="P29" s="11"/>
      <c r="Q29" s="11"/>
      <c r="R29" s="11"/>
      <c r="S29" s="11"/>
      <c r="T29" s="142"/>
      <c r="U29" s="143"/>
      <c r="V29" s="144" t="s">
        <v>56</v>
      </c>
      <c r="W29" s="145"/>
      <c r="X29" s="12" t="s">
        <v>45</v>
      </c>
      <c r="Y29" s="11"/>
      <c r="Z29" s="11"/>
      <c r="AA29" s="11"/>
      <c r="AB29" s="157"/>
      <c r="AC29" s="157"/>
      <c r="AD29" s="157"/>
      <c r="AE29" s="157"/>
      <c r="AF29" s="157"/>
      <c r="AG29" s="157"/>
      <c r="AH29" s="157"/>
      <c r="AI29" s="157"/>
      <c r="AJ29" s="158"/>
    </row>
    <row r="30" spans="1:48" ht="19.05" customHeight="1" x14ac:dyDescent="0.2">
      <c r="A30" s="295"/>
      <c r="B30" s="296"/>
      <c r="C30" s="297"/>
      <c r="D30" s="148" t="s">
        <v>64</v>
      </c>
      <c r="E30" s="148"/>
      <c r="F30" s="148"/>
      <c r="G30" s="279"/>
      <c r="H30" s="279"/>
      <c r="I30" s="279"/>
      <c r="J30" s="279"/>
      <c r="K30" s="279"/>
      <c r="L30" s="279"/>
      <c r="M30" s="148" t="s">
        <v>13</v>
      </c>
      <c r="N30" s="148"/>
      <c r="O30" s="148"/>
      <c r="P30" s="150"/>
      <c r="Q30" s="151"/>
      <c r="R30" s="15" t="s">
        <v>22</v>
      </c>
      <c r="S30" s="152" t="s">
        <v>66</v>
      </c>
      <c r="T30" s="152"/>
      <c r="U30" s="152"/>
      <c r="V30" s="152"/>
      <c r="W30" s="152"/>
      <c r="X30" s="152"/>
      <c r="Y30" s="152"/>
      <c r="Z30" s="152"/>
      <c r="AA30" s="152"/>
      <c r="AB30" s="152"/>
      <c r="AC30" s="152"/>
      <c r="AD30" s="152"/>
      <c r="AE30" s="152"/>
      <c r="AF30" s="152"/>
      <c r="AG30" s="152"/>
      <c r="AH30" s="152"/>
      <c r="AI30" s="152"/>
      <c r="AJ30" s="153"/>
    </row>
    <row r="31" spans="1:48" ht="19.05" customHeight="1" thickBot="1" x14ac:dyDescent="0.25">
      <c r="A31" s="81"/>
      <c r="B31" s="82"/>
      <c r="C31" s="115"/>
      <c r="D31" s="135" t="s">
        <v>20</v>
      </c>
      <c r="E31" s="135"/>
      <c r="F31" s="135"/>
      <c r="G31" s="178"/>
      <c r="H31" s="179"/>
      <c r="I31" s="138" t="s">
        <v>21</v>
      </c>
      <c r="J31" s="139"/>
      <c r="K31" s="139"/>
      <c r="L31" s="139"/>
      <c r="M31" s="135" t="s">
        <v>46</v>
      </c>
      <c r="N31" s="135"/>
      <c r="O31" s="135"/>
      <c r="P31" s="140">
        <f>IF(G31&gt;=100,25,IF(G31&gt;=70,20,IF(G31&gt;=50,15,IF(G31&gt;=1,10,0))))</f>
        <v>0</v>
      </c>
      <c r="Q31" s="141"/>
      <c r="R31" s="14" t="s">
        <v>47</v>
      </c>
      <c r="S31" s="161"/>
      <c r="T31" s="162"/>
      <c r="U31" s="162"/>
      <c r="V31" s="162"/>
      <c r="W31" s="162"/>
      <c r="X31" s="162"/>
      <c r="Y31" s="162"/>
      <c r="Z31" s="162"/>
      <c r="AA31" s="162"/>
      <c r="AB31" s="162"/>
      <c r="AC31" s="162"/>
      <c r="AD31" s="162"/>
      <c r="AE31" s="162"/>
      <c r="AF31" s="162"/>
      <c r="AG31" s="162"/>
      <c r="AH31" s="162"/>
      <c r="AI31" s="162"/>
      <c r="AJ31" s="163"/>
    </row>
    <row r="32" spans="1:48" ht="19.05" customHeight="1" x14ac:dyDescent="0.2">
      <c r="A32" s="1"/>
      <c r="B32" s="1"/>
      <c r="C32" s="1"/>
      <c r="D32" s="1"/>
      <c r="E32" s="1"/>
      <c r="F32" s="1"/>
      <c r="G32" s="8"/>
      <c r="H32" s="1"/>
      <c r="I32" s="1"/>
      <c r="J32" s="1"/>
      <c r="K32" s="1"/>
      <c r="L32" s="1"/>
      <c r="M32" s="1"/>
      <c r="N32" s="1"/>
      <c r="O32" s="1"/>
      <c r="P32" s="1"/>
      <c r="Q32" s="1"/>
      <c r="R32" s="1"/>
      <c r="S32" s="1"/>
      <c r="T32" s="1"/>
      <c r="U32" s="1"/>
      <c r="V32" s="1"/>
      <c r="W32" s="1"/>
      <c r="X32" s="1"/>
      <c r="Y32" s="1"/>
      <c r="Z32" s="1"/>
      <c r="AH32" s="1"/>
      <c r="AI32" s="1"/>
      <c r="AJ32" s="1"/>
    </row>
    <row r="33" spans="1:56" ht="19.05" customHeight="1" thickBot="1" x14ac:dyDescent="0.25">
      <c r="A33" s="1" t="s">
        <v>130</v>
      </c>
      <c r="B33" s="1"/>
      <c r="C33" s="1"/>
      <c r="D33" s="1"/>
      <c r="E33" s="1"/>
      <c r="F33" s="1"/>
      <c r="G33" s="8"/>
      <c r="H33" s="1"/>
      <c r="I33" s="1"/>
      <c r="J33" s="1"/>
      <c r="K33" s="1"/>
      <c r="L33" s="1"/>
      <c r="M33" s="1"/>
      <c r="N33" s="1"/>
      <c r="O33" s="1"/>
      <c r="P33" s="180">
        <v>3</v>
      </c>
      <c r="Q33" s="180"/>
      <c r="R33" s="8" t="s">
        <v>11</v>
      </c>
      <c r="S33" s="1"/>
      <c r="T33" s="1"/>
      <c r="U33" s="1"/>
      <c r="V33" s="1"/>
      <c r="W33" s="1"/>
      <c r="X33" s="1"/>
      <c r="Y33" s="1"/>
      <c r="Z33" s="1"/>
      <c r="AB33" s="72"/>
      <c r="AC33" s="72"/>
      <c r="AD33" s="8"/>
      <c r="AH33" s="1"/>
      <c r="AI33" s="1"/>
      <c r="AJ33" s="1"/>
    </row>
    <row r="34" spans="1:56" ht="19.05" customHeight="1" x14ac:dyDescent="0.2">
      <c r="A34" s="119" t="s">
        <v>14</v>
      </c>
      <c r="B34" s="120"/>
      <c r="C34" s="121"/>
      <c r="D34" s="173" t="s">
        <v>33</v>
      </c>
      <c r="E34" s="173"/>
      <c r="F34" s="173"/>
      <c r="G34" s="61"/>
      <c r="H34" s="146" t="s">
        <v>70</v>
      </c>
      <c r="I34" s="147"/>
      <c r="J34" s="147"/>
      <c r="K34" s="147"/>
      <c r="L34" s="147"/>
      <c r="M34" s="61"/>
      <c r="N34" s="164" t="s">
        <v>34</v>
      </c>
      <c r="O34" s="165"/>
      <c r="P34" s="165"/>
      <c r="Q34" s="165"/>
      <c r="R34" s="165"/>
      <c r="S34" s="165"/>
      <c r="T34" s="165"/>
      <c r="U34" s="165"/>
      <c r="V34" s="165"/>
      <c r="W34" s="166"/>
      <c r="X34" s="61"/>
      <c r="Y34" s="170" t="s">
        <v>96</v>
      </c>
      <c r="Z34" s="170"/>
      <c r="AA34" s="170"/>
      <c r="AB34" s="170"/>
      <c r="AC34" s="170"/>
      <c r="AD34" s="170"/>
      <c r="AE34" s="170"/>
      <c r="AF34" s="170"/>
      <c r="AG34" s="170"/>
      <c r="AH34" s="170"/>
      <c r="AI34" s="170"/>
      <c r="AJ34" s="171"/>
    </row>
    <row r="35" spans="1:56" ht="19.05" customHeight="1" x14ac:dyDescent="0.2">
      <c r="A35" s="133" t="s">
        <v>94</v>
      </c>
      <c r="B35" s="134"/>
      <c r="C35" s="134"/>
      <c r="D35" s="174"/>
      <c r="E35" s="174"/>
      <c r="F35" s="174"/>
      <c r="G35" s="172"/>
      <c r="H35" s="172"/>
      <c r="I35" s="172"/>
      <c r="J35" s="172"/>
      <c r="K35" s="172"/>
      <c r="L35" s="172"/>
      <c r="M35" s="11" t="s">
        <v>71</v>
      </c>
      <c r="N35" s="11"/>
      <c r="O35" s="11"/>
      <c r="P35" s="11"/>
      <c r="Q35" s="11"/>
      <c r="R35" s="11"/>
      <c r="S35" s="11"/>
      <c r="T35" s="175"/>
      <c r="U35" s="176"/>
      <c r="V35" s="134" t="s">
        <v>56</v>
      </c>
      <c r="W35" s="177"/>
      <c r="X35" s="12" t="s">
        <v>45</v>
      </c>
      <c r="Y35" s="11"/>
      <c r="Z35" s="11"/>
      <c r="AA35" s="11"/>
      <c r="AB35" s="168" t="s">
        <v>124</v>
      </c>
      <c r="AC35" s="168"/>
      <c r="AD35" s="168"/>
      <c r="AE35" s="168"/>
      <c r="AF35" s="168"/>
      <c r="AG35" s="168"/>
      <c r="AH35" s="168"/>
      <c r="AI35" s="168"/>
      <c r="AJ35" s="169"/>
    </row>
    <row r="36" spans="1:56" ht="19.05" customHeight="1" x14ac:dyDescent="0.2">
      <c r="A36" s="116" t="str">
        <f>IF(A22="更新","当該事業",IF(A22="継続利用","継続利用",""))</f>
        <v>当該事業</v>
      </c>
      <c r="B36" s="117"/>
      <c r="C36" s="118"/>
      <c r="D36" s="148" t="s">
        <v>64</v>
      </c>
      <c r="E36" s="148"/>
      <c r="F36" s="148"/>
      <c r="G36" s="149" t="s">
        <v>79</v>
      </c>
      <c r="H36" s="149"/>
      <c r="I36" s="149"/>
      <c r="J36" s="149"/>
      <c r="K36" s="149"/>
      <c r="L36" s="149"/>
      <c r="M36" s="148" t="s">
        <v>13</v>
      </c>
      <c r="N36" s="148"/>
      <c r="O36" s="148"/>
      <c r="P36" s="159">
        <v>2</v>
      </c>
      <c r="Q36" s="160"/>
      <c r="R36" s="15" t="s">
        <v>22</v>
      </c>
      <c r="S36" s="152" t="s">
        <v>67</v>
      </c>
      <c r="T36" s="152"/>
      <c r="U36" s="152"/>
      <c r="V36" s="152"/>
      <c r="W36" s="152"/>
      <c r="X36" s="152"/>
      <c r="Y36" s="152"/>
      <c r="Z36" s="152"/>
      <c r="AA36" s="152"/>
      <c r="AB36" s="152"/>
      <c r="AC36" s="152"/>
      <c r="AD36" s="152"/>
      <c r="AE36" s="152"/>
      <c r="AF36" s="152"/>
      <c r="AG36" s="152"/>
      <c r="AH36" s="152"/>
      <c r="AI36" s="152"/>
      <c r="AJ36" s="153"/>
      <c r="AK36" s="16"/>
    </row>
    <row r="37" spans="1:56" ht="19.05" customHeight="1" thickBot="1" x14ac:dyDescent="0.25">
      <c r="A37" s="81"/>
      <c r="B37" s="82"/>
      <c r="C37" s="115"/>
      <c r="D37" s="135" t="s">
        <v>20</v>
      </c>
      <c r="E37" s="135"/>
      <c r="F37" s="135"/>
      <c r="G37" s="136">
        <v>100</v>
      </c>
      <c r="H37" s="137"/>
      <c r="I37" s="138" t="s">
        <v>21</v>
      </c>
      <c r="J37" s="139"/>
      <c r="K37" s="139"/>
      <c r="L37" s="139"/>
      <c r="M37" s="135" t="s">
        <v>46</v>
      </c>
      <c r="N37" s="135"/>
      <c r="O37" s="135"/>
      <c r="P37" s="140">
        <f>IF(G37&gt;=100,25,IF(G37&gt;=70,20,IF(G37&gt;=50,15,IF(G37&gt;=1,10,0))))</f>
        <v>25</v>
      </c>
      <c r="Q37" s="141"/>
      <c r="R37" s="14" t="s">
        <v>47</v>
      </c>
      <c r="S37" s="161"/>
      <c r="T37" s="162"/>
      <c r="U37" s="162"/>
      <c r="V37" s="162"/>
      <c r="W37" s="162"/>
      <c r="X37" s="162"/>
      <c r="Y37" s="162"/>
      <c r="Z37" s="162"/>
      <c r="AA37" s="162"/>
      <c r="AB37" s="162"/>
      <c r="AC37" s="162"/>
      <c r="AD37" s="162"/>
      <c r="AE37" s="162"/>
      <c r="AF37" s="162"/>
      <c r="AG37" s="162"/>
      <c r="AH37" s="162"/>
      <c r="AI37" s="162"/>
      <c r="AJ37" s="163"/>
    </row>
    <row r="38" spans="1:56" ht="19.05" customHeight="1" x14ac:dyDescent="0.2">
      <c r="A38" s="119" t="s">
        <v>23</v>
      </c>
      <c r="B38" s="120"/>
      <c r="C38" s="121"/>
      <c r="D38" s="173" t="s">
        <v>33</v>
      </c>
      <c r="E38" s="173"/>
      <c r="F38" s="173"/>
      <c r="G38" s="61"/>
      <c r="H38" s="146" t="s">
        <v>70</v>
      </c>
      <c r="I38" s="147"/>
      <c r="J38" s="147"/>
      <c r="K38" s="147"/>
      <c r="L38" s="147"/>
      <c r="M38" s="61"/>
      <c r="N38" s="164" t="s">
        <v>34</v>
      </c>
      <c r="O38" s="165"/>
      <c r="P38" s="165"/>
      <c r="Q38" s="165"/>
      <c r="R38" s="165"/>
      <c r="S38" s="165"/>
      <c r="T38" s="165"/>
      <c r="U38" s="165"/>
      <c r="V38" s="165"/>
      <c r="W38" s="166"/>
      <c r="X38" s="61"/>
      <c r="Y38" s="164" t="s">
        <v>96</v>
      </c>
      <c r="Z38" s="164"/>
      <c r="AA38" s="164"/>
      <c r="AB38" s="164"/>
      <c r="AC38" s="164"/>
      <c r="AD38" s="164"/>
      <c r="AE38" s="164"/>
      <c r="AF38" s="164"/>
      <c r="AG38" s="164"/>
      <c r="AH38" s="164"/>
      <c r="AI38" s="164"/>
      <c r="AJ38" s="167"/>
    </row>
    <row r="39" spans="1:56" ht="19.05" customHeight="1" x14ac:dyDescent="0.2">
      <c r="A39" s="133" t="s">
        <v>94</v>
      </c>
      <c r="B39" s="134"/>
      <c r="C39" s="134"/>
      <c r="D39" s="174"/>
      <c r="E39" s="174"/>
      <c r="F39" s="174"/>
      <c r="G39" s="172"/>
      <c r="H39" s="172"/>
      <c r="I39" s="172"/>
      <c r="J39" s="172"/>
      <c r="K39" s="172"/>
      <c r="L39" s="172"/>
      <c r="M39" s="11" t="s">
        <v>71</v>
      </c>
      <c r="N39" s="11"/>
      <c r="O39" s="11"/>
      <c r="P39" s="11"/>
      <c r="Q39" s="11"/>
      <c r="R39" s="11"/>
      <c r="S39" s="11"/>
      <c r="T39" s="142"/>
      <c r="U39" s="143"/>
      <c r="V39" s="144" t="s">
        <v>56</v>
      </c>
      <c r="W39" s="145"/>
      <c r="X39" s="12" t="s">
        <v>45</v>
      </c>
      <c r="Y39" s="11"/>
      <c r="Z39" s="11"/>
      <c r="AA39" s="11"/>
      <c r="AB39" s="157"/>
      <c r="AC39" s="157"/>
      <c r="AD39" s="157"/>
      <c r="AE39" s="157"/>
      <c r="AF39" s="157"/>
      <c r="AG39" s="157"/>
      <c r="AH39" s="157"/>
      <c r="AI39" s="157"/>
      <c r="AJ39" s="158"/>
    </row>
    <row r="40" spans="1:56" ht="19.05" customHeight="1" x14ac:dyDescent="0.2">
      <c r="A40" s="116" t="str">
        <f>IF(A26="更新","当該事業",IF(A26="継続利用","継続利用",""))</f>
        <v>継続利用</v>
      </c>
      <c r="B40" s="117"/>
      <c r="C40" s="118"/>
      <c r="D40" s="148" t="s">
        <v>64</v>
      </c>
      <c r="E40" s="148"/>
      <c r="F40" s="148"/>
      <c r="G40" s="149" t="s">
        <v>101</v>
      </c>
      <c r="H40" s="149"/>
      <c r="I40" s="149"/>
      <c r="J40" s="149"/>
      <c r="K40" s="149"/>
      <c r="L40" s="149"/>
      <c r="M40" s="148" t="s">
        <v>13</v>
      </c>
      <c r="N40" s="148"/>
      <c r="O40" s="148"/>
      <c r="P40" s="159">
        <v>17</v>
      </c>
      <c r="Q40" s="160"/>
      <c r="R40" s="15" t="s">
        <v>22</v>
      </c>
      <c r="S40" s="152" t="s">
        <v>67</v>
      </c>
      <c r="T40" s="152"/>
      <c r="U40" s="152"/>
      <c r="V40" s="152"/>
      <c r="W40" s="152"/>
      <c r="X40" s="152"/>
      <c r="Y40" s="152"/>
      <c r="Z40" s="152"/>
      <c r="AA40" s="152"/>
      <c r="AB40" s="152"/>
      <c r="AC40" s="152"/>
      <c r="AD40" s="152"/>
      <c r="AE40" s="152"/>
      <c r="AF40" s="152"/>
      <c r="AG40" s="152"/>
      <c r="AH40" s="152"/>
      <c r="AI40" s="152"/>
      <c r="AJ40" s="153"/>
    </row>
    <row r="41" spans="1:56" ht="19.05" customHeight="1" thickBot="1" x14ac:dyDescent="0.25">
      <c r="A41" s="81"/>
      <c r="B41" s="82"/>
      <c r="C41" s="115"/>
      <c r="D41" s="135" t="s">
        <v>20</v>
      </c>
      <c r="E41" s="135"/>
      <c r="F41" s="135"/>
      <c r="G41" s="136">
        <v>50</v>
      </c>
      <c r="H41" s="137"/>
      <c r="I41" s="138" t="s">
        <v>21</v>
      </c>
      <c r="J41" s="139"/>
      <c r="K41" s="139"/>
      <c r="L41" s="139"/>
      <c r="M41" s="135" t="s">
        <v>46</v>
      </c>
      <c r="N41" s="135"/>
      <c r="O41" s="135"/>
      <c r="P41" s="140">
        <f>IF(G41&gt;=100,25,IF(G41&gt;=70,20,IF(G41&gt;=50,15,IF(G41&gt;=1,10,0))))</f>
        <v>15</v>
      </c>
      <c r="Q41" s="141"/>
      <c r="R41" s="14" t="s">
        <v>47</v>
      </c>
      <c r="S41" s="161"/>
      <c r="T41" s="162"/>
      <c r="U41" s="162"/>
      <c r="V41" s="162"/>
      <c r="W41" s="162"/>
      <c r="X41" s="162"/>
      <c r="Y41" s="162"/>
      <c r="Z41" s="162"/>
      <c r="AA41" s="162"/>
      <c r="AB41" s="162"/>
      <c r="AC41" s="162"/>
      <c r="AD41" s="162"/>
      <c r="AE41" s="162"/>
      <c r="AF41" s="162"/>
      <c r="AG41" s="162"/>
      <c r="AH41" s="162"/>
      <c r="AI41" s="162"/>
      <c r="AJ41" s="163"/>
    </row>
    <row r="42" spans="1:56" ht="19.05" customHeight="1" x14ac:dyDescent="0.2">
      <c r="A42" s="119" t="s">
        <v>24</v>
      </c>
      <c r="B42" s="120"/>
      <c r="C42" s="121"/>
      <c r="D42" s="173" t="s">
        <v>33</v>
      </c>
      <c r="E42" s="173"/>
      <c r="F42" s="173"/>
      <c r="G42" s="61"/>
      <c r="H42" s="146" t="s">
        <v>70</v>
      </c>
      <c r="I42" s="147"/>
      <c r="J42" s="147"/>
      <c r="K42" s="147"/>
      <c r="L42" s="147"/>
      <c r="M42" s="61"/>
      <c r="N42" s="164" t="s">
        <v>34</v>
      </c>
      <c r="O42" s="165"/>
      <c r="P42" s="165"/>
      <c r="Q42" s="165"/>
      <c r="R42" s="165"/>
      <c r="S42" s="165"/>
      <c r="T42" s="165"/>
      <c r="U42" s="165"/>
      <c r="V42" s="165"/>
      <c r="W42" s="166"/>
      <c r="X42" s="61"/>
      <c r="Y42" s="170" t="s">
        <v>96</v>
      </c>
      <c r="Z42" s="170"/>
      <c r="AA42" s="170"/>
      <c r="AB42" s="170"/>
      <c r="AC42" s="170"/>
      <c r="AD42" s="170"/>
      <c r="AE42" s="170"/>
      <c r="AF42" s="170"/>
      <c r="AG42" s="170"/>
      <c r="AH42" s="170"/>
      <c r="AI42" s="170"/>
      <c r="AJ42" s="171"/>
    </row>
    <row r="43" spans="1:56" ht="19.05" customHeight="1" x14ac:dyDescent="0.2">
      <c r="A43" s="133" t="s">
        <v>94</v>
      </c>
      <c r="B43" s="134"/>
      <c r="C43" s="134"/>
      <c r="D43" s="174"/>
      <c r="E43" s="174"/>
      <c r="F43" s="174"/>
      <c r="G43" s="172"/>
      <c r="H43" s="172"/>
      <c r="I43" s="172"/>
      <c r="J43" s="172"/>
      <c r="K43" s="172"/>
      <c r="L43" s="172"/>
      <c r="M43" s="11" t="s">
        <v>71</v>
      </c>
      <c r="N43" s="11"/>
      <c r="O43" s="11"/>
      <c r="P43" s="11"/>
      <c r="Q43" s="11"/>
      <c r="R43" s="11"/>
      <c r="S43" s="11"/>
      <c r="T43" s="142"/>
      <c r="U43" s="143"/>
      <c r="V43" s="144" t="s">
        <v>56</v>
      </c>
      <c r="W43" s="145"/>
      <c r="X43" s="12" t="s">
        <v>45</v>
      </c>
      <c r="Y43" s="11"/>
      <c r="Z43" s="11"/>
      <c r="AA43" s="11"/>
      <c r="AB43" s="168" t="s">
        <v>125</v>
      </c>
      <c r="AC43" s="168"/>
      <c r="AD43" s="168"/>
      <c r="AE43" s="168"/>
      <c r="AF43" s="168"/>
      <c r="AG43" s="168"/>
      <c r="AH43" s="168"/>
      <c r="AI43" s="168"/>
      <c r="AJ43" s="169"/>
    </row>
    <row r="44" spans="1:56" ht="19.05" customHeight="1" x14ac:dyDescent="0.2">
      <c r="A44" s="116" t="s">
        <v>108</v>
      </c>
      <c r="B44" s="117"/>
      <c r="C44" s="118"/>
      <c r="D44" s="148" t="s">
        <v>64</v>
      </c>
      <c r="E44" s="148"/>
      <c r="F44" s="148"/>
      <c r="G44" s="149" t="s">
        <v>109</v>
      </c>
      <c r="H44" s="149"/>
      <c r="I44" s="149"/>
      <c r="J44" s="149"/>
      <c r="K44" s="149"/>
      <c r="L44" s="149"/>
      <c r="M44" s="148" t="s">
        <v>13</v>
      </c>
      <c r="N44" s="148"/>
      <c r="O44" s="148"/>
      <c r="P44" s="150"/>
      <c r="Q44" s="151"/>
      <c r="R44" s="15" t="s">
        <v>22</v>
      </c>
      <c r="S44" s="152" t="s">
        <v>67</v>
      </c>
      <c r="T44" s="152"/>
      <c r="U44" s="152"/>
      <c r="V44" s="152"/>
      <c r="W44" s="152"/>
      <c r="X44" s="152"/>
      <c r="Y44" s="152"/>
      <c r="Z44" s="152"/>
      <c r="AA44" s="152"/>
      <c r="AB44" s="152"/>
      <c r="AC44" s="152"/>
      <c r="AD44" s="152"/>
      <c r="AE44" s="152"/>
      <c r="AF44" s="152"/>
      <c r="AG44" s="152"/>
      <c r="AH44" s="152"/>
      <c r="AI44" s="152"/>
      <c r="AJ44" s="153"/>
    </row>
    <row r="45" spans="1:56" ht="19.05" customHeight="1" thickBot="1" x14ac:dyDescent="0.25">
      <c r="A45" s="81"/>
      <c r="B45" s="82"/>
      <c r="C45" s="115"/>
      <c r="D45" s="135" t="s">
        <v>20</v>
      </c>
      <c r="E45" s="135"/>
      <c r="F45" s="135"/>
      <c r="G45" s="136">
        <v>20</v>
      </c>
      <c r="H45" s="137"/>
      <c r="I45" s="138" t="s">
        <v>21</v>
      </c>
      <c r="J45" s="139"/>
      <c r="K45" s="139"/>
      <c r="L45" s="139"/>
      <c r="M45" s="135" t="s">
        <v>46</v>
      </c>
      <c r="N45" s="135"/>
      <c r="O45" s="135"/>
      <c r="P45" s="140">
        <f>IF(G45&gt;=100,25,IF(G45&gt;=70,20,IF(G45&gt;=50,15,IF(G45&gt;=1,10,0))))</f>
        <v>10</v>
      </c>
      <c r="Q45" s="141"/>
      <c r="R45" s="14" t="s">
        <v>47</v>
      </c>
      <c r="S45" s="161"/>
      <c r="T45" s="162"/>
      <c r="U45" s="162"/>
      <c r="V45" s="162"/>
      <c r="W45" s="162"/>
      <c r="X45" s="162"/>
      <c r="Y45" s="162"/>
      <c r="Z45" s="162"/>
      <c r="AA45" s="162"/>
      <c r="AB45" s="162"/>
      <c r="AC45" s="162"/>
      <c r="AD45" s="162"/>
      <c r="AE45" s="162"/>
      <c r="AF45" s="162"/>
      <c r="AG45" s="162"/>
      <c r="AH45" s="162"/>
      <c r="AI45" s="162"/>
      <c r="AJ45" s="163"/>
      <c r="AL45" s="16"/>
      <c r="AM45" s="16"/>
      <c r="AN45" s="16"/>
      <c r="AO45" s="16"/>
      <c r="AP45" s="16"/>
      <c r="AQ45" s="16"/>
      <c r="AR45" s="16"/>
      <c r="AS45" s="16"/>
      <c r="AT45" s="16"/>
      <c r="AU45" s="16"/>
      <c r="AV45" s="16"/>
      <c r="AW45" s="16"/>
      <c r="AX45" s="16"/>
      <c r="AY45" s="16"/>
      <c r="AZ45" s="16"/>
      <c r="BA45" s="16"/>
      <c r="BB45" s="16"/>
      <c r="BC45" s="16"/>
      <c r="BD45" s="16"/>
    </row>
    <row r="46" spans="1:56" ht="19.05" customHeight="1" x14ac:dyDescent="0.2">
      <c r="A46" s="1"/>
      <c r="B46" s="1"/>
      <c r="C46" s="1"/>
      <c r="D46" s="1"/>
      <c r="E46" s="1"/>
      <c r="F46" s="1"/>
      <c r="G46" s="8"/>
      <c r="H46" s="1"/>
      <c r="I46" s="1"/>
      <c r="J46" s="1"/>
      <c r="K46" s="1"/>
      <c r="L46" s="1"/>
      <c r="M46" s="1"/>
      <c r="N46" s="1"/>
      <c r="O46" s="1"/>
      <c r="P46" s="1"/>
      <c r="Q46" s="1"/>
      <c r="R46" s="1"/>
      <c r="S46" s="1"/>
      <c r="T46" s="1"/>
      <c r="U46" s="1"/>
      <c r="V46" s="1"/>
      <c r="W46" s="1"/>
      <c r="X46" s="1"/>
      <c r="Y46" s="1"/>
      <c r="Z46" s="1"/>
      <c r="AH46" s="1"/>
      <c r="AI46" s="1"/>
      <c r="AJ46" s="1"/>
    </row>
    <row r="47" spans="1:56" ht="19.05" customHeight="1" thickBot="1" x14ac:dyDescent="0.25">
      <c r="A47" s="1" t="s">
        <v>131</v>
      </c>
      <c r="B47" s="1"/>
      <c r="C47" s="1"/>
      <c r="D47" s="1"/>
      <c r="E47" s="1"/>
      <c r="F47" s="1"/>
      <c r="G47" s="8"/>
      <c r="H47" s="1"/>
      <c r="I47" s="1"/>
      <c r="J47" s="1"/>
      <c r="K47" s="1"/>
      <c r="L47" s="1"/>
      <c r="M47" s="1"/>
      <c r="N47" s="1"/>
      <c r="O47" s="1"/>
      <c r="P47" s="1"/>
      <c r="Q47" s="1"/>
      <c r="R47" s="1"/>
      <c r="S47" s="1"/>
      <c r="T47" s="1"/>
      <c r="U47" s="1"/>
      <c r="V47" s="1"/>
      <c r="W47" s="1"/>
      <c r="X47" s="1"/>
      <c r="Y47" s="1"/>
      <c r="Z47" s="1"/>
      <c r="AH47" s="1"/>
      <c r="AI47" s="1"/>
      <c r="AJ47" s="1"/>
    </row>
    <row r="48" spans="1:56" ht="19.05" customHeight="1" x14ac:dyDescent="0.2">
      <c r="A48" s="129" t="s">
        <v>35</v>
      </c>
      <c r="B48" s="130"/>
      <c r="C48" s="130"/>
      <c r="D48" s="130"/>
      <c r="E48" s="130"/>
      <c r="F48" s="130"/>
      <c r="G48" s="109" t="s">
        <v>114</v>
      </c>
      <c r="H48" s="109"/>
      <c r="I48" s="110"/>
      <c r="J48" s="113" t="s">
        <v>132</v>
      </c>
      <c r="K48" s="104"/>
      <c r="L48" s="104"/>
      <c r="M48" s="104"/>
      <c r="N48" s="104"/>
      <c r="O48" s="104"/>
      <c r="P48" s="104"/>
      <c r="Q48" s="104"/>
      <c r="R48" s="114"/>
      <c r="S48" s="103" t="s">
        <v>133</v>
      </c>
      <c r="T48" s="104"/>
      <c r="U48" s="104"/>
      <c r="V48" s="104"/>
      <c r="W48" s="104"/>
      <c r="X48" s="104"/>
      <c r="Y48" s="104"/>
      <c r="Z48" s="104"/>
      <c r="AA48" s="105"/>
      <c r="AB48" s="94" t="s">
        <v>134</v>
      </c>
      <c r="AC48" s="95"/>
      <c r="AD48" s="95"/>
      <c r="AE48" s="95"/>
      <c r="AF48" s="95"/>
      <c r="AG48" s="95"/>
      <c r="AH48" s="95"/>
      <c r="AI48" s="95"/>
      <c r="AJ48" s="96"/>
    </row>
    <row r="49" spans="1:66" ht="19.05" customHeight="1" x14ac:dyDescent="0.2">
      <c r="A49" s="131"/>
      <c r="B49" s="132"/>
      <c r="C49" s="132"/>
      <c r="D49" s="132"/>
      <c r="E49" s="132"/>
      <c r="F49" s="132"/>
      <c r="G49" s="111"/>
      <c r="H49" s="111"/>
      <c r="I49" s="112"/>
      <c r="J49" s="97" t="s">
        <v>102</v>
      </c>
      <c r="K49" s="98"/>
      <c r="L49" s="98"/>
      <c r="M49" s="100" t="s">
        <v>103</v>
      </c>
      <c r="N49" s="101"/>
      <c r="O49" s="101"/>
      <c r="P49" s="100" t="s">
        <v>115</v>
      </c>
      <c r="Q49" s="101"/>
      <c r="R49" s="102"/>
      <c r="S49" s="97" t="s">
        <v>102</v>
      </c>
      <c r="T49" s="98"/>
      <c r="U49" s="98"/>
      <c r="V49" s="100" t="s">
        <v>103</v>
      </c>
      <c r="W49" s="101"/>
      <c r="X49" s="101"/>
      <c r="Y49" s="100" t="s">
        <v>115</v>
      </c>
      <c r="Z49" s="101"/>
      <c r="AA49" s="122"/>
      <c r="AB49" s="97" t="s">
        <v>102</v>
      </c>
      <c r="AC49" s="98"/>
      <c r="AD49" s="98"/>
      <c r="AE49" s="100" t="s">
        <v>103</v>
      </c>
      <c r="AF49" s="101"/>
      <c r="AG49" s="101"/>
      <c r="AH49" s="100" t="s">
        <v>115</v>
      </c>
      <c r="AI49" s="101"/>
      <c r="AJ49" s="102"/>
    </row>
    <row r="50" spans="1:66" ht="19.05" customHeight="1" x14ac:dyDescent="0.2">
      <c r="A50" s="131"/>
      <c r="B50" s="132"/>
      <c r="C50" s="132"/>
      <c r="D50" s="132"/>
      <c r="E50" s="132"/>
      <c r="F50" s="132"/>
      <c r="G50" s="111"/>
      <c r="H50" s="111"/>
      <c r="I50" s="112"/>
      <c r="J50" s="99"/>
      <c r="K50" s="98"/>
      <c r="L50" s="98"/>
      <c r="M50" s="101"/>
      <c r="N50" s="101"/>
      <c r="O50" s="101"/>
      <c r="P50" s="101"/>
      <c r="Q50" s="101"/>
      <c r="R50" s="102"/>
      <c r="S50" s="99"/>
      <c r="T50" s="98"/>
      <c r="U50" s="98"/>
      <c r="V50" s="101"/>
      <c r="W50" s="101"/>
      <c r="X50" s="101"/>
      <c r="Y50" s="101"/>
      <c r="Z50" s="101"/>
      <c r="AA50" s="122"/>
      <c r="AB50" s="99"/>
      <c r="AC50" s="98"/>
      <c r="AD50" s="98"/>
      <c r="AE50" s="101"/>
      <c r="AF50" s="101"/>
      <c r="AG50" s="101"/>
      <c r="AH50" s="101"/>
      <c r="AI50" s="101"/>
      <c r="AJ50" s="102"/>
    </row>
    <row r="51" spans="1:66" ht="19.05" customHeight="1" x14ac:dyDescent="0.2">
      <c r="A51" s="107" t="s">
        <v>36</v>
      </c>
      <c r="B51" s="108"/>
      <c r="C51" s="108"/>
      <c r="D51" s="108"/>
      <c r="E51" s="108"/>
      <c r="F51" s="108"/>
      <c r="G51" s="91">
        <v>13</v>
      </c>
      <c r="H51" s="92"/>
      <c r="I51" s="17" t="s">
        <v>44</v>
      </c>
      <c r="J51" s="106">
        <v>50</v>
      </c>
      <c r="K51" s="90"/>
      <c r="L51" s="42" t="s">
        <v>8</v>
      </c>
      <c r="M51" s="93">
        <v>5</v>
      </c>
      <c r="N51" s="90"/>
      <c r="O51" s="42" t="s">
        <v>8</v>
      </c>
      <c r="P51" s="69">
        <f>(J51+M51)*G51</f>
        <v>715</v>
      </c>
      <c r="Q51" s="70"/>
      <c r="R51" s="43" t="s">
        <v>8</v>
      </c>
      <c r="S51" s="88">
        <v>80</v>
      </c>
      <c r="T51" s="89"/>
      <c r="U51" s="42" t="s">
        <v>8</v>
      </c>
      <c r="V51" s="90">
        <v>30</v>
      </c>
      <c r="W51" s="89"/>
      <c r="X51" s="42" t="s">
        <v>8</v>
      </c>
      <c r="Y51" s="69">
        <f t="shared" ref="Y51:Y61" si="0">(S51+V51)*G51</f>
        <v>1430</v>
      </c>
      <c r="Z51" s="70"/>
      <c r="AA51" s="44" t="s">
        <v>8</v>
      </c>
      <c r="AB51" s="87">
        <f t="shared" ref="AB51:AB62" si="1">S51-J51</f>
        <v>30</v>
      </c>
      <c r="AC51" s="70"/>
      <c r="AD51" s="42" t="s">
        <v>8</v>
      </c>
      <c r="AE51" s="69">
        <f t="shared" ref="AE51:AE62" si="2">V51-M51</f>
        <v>25</v>
      </c>
      <c r="AF51" s="70"/>
      <c r="AG51" s="42" t="s">
        <v>8</v>
      </c>
      <c r="AH51" s="69">
        <f t="shared" ref="AH51:AH62" si="3">(AB51+AE51)*G51</f>
        <v>715</v>
      </c>
      <c r="AI51" s="70"/>
      <c r="AJ51" s="43" t="s">
        <v>8</v>
      </c>
    </row>
    <row r="52" spans="1:66" ht="19.05" customHeight="1" x14ac:dyDescent="0.2">
      <c r="A52" s="107" t="s">
        <v>37</v>
      </c>
      <c r="B52" s="108"/>
      <c r="C52" s="108"/>
      <c r="D52" s="108"/>
      <c r="E52" s="108"/>
      <c r="F52" s="108"/>
      <c r="G52" s="91">
        <v>17</v>
      </c>
      <c r="H52" s="92"/>
      <c r="I52" s="17" t="s">
        <v>44</v>
      </c>
      <c r="J52" s="106">
        <v>120</v>
      </c>
      <c r="K52" s="90"/>
      <c r="L52" s="42" t="s">
        <v>8</v>
      </c>
      <c r="M52" s="93">
        <v>50</v>
      </c>
      <c r="N52" s="90"/>
      <c r="O52" s="42" t="s">
        <v>8</v>
      </c>
      <c r="P52" s="69">
        <f t="shared" ref="P52:P62" si="4">(J52+M52)*G52</f>
        <v>2890</v>
      </c>
      <c r="Q52" s="70"/>
      <c r="R52" s="43" t="s">
        <v>8</v>
      </c>
      <c r="S52" s="88">
        <v>180</v>
      </c>
      <c r="T52" s="89"/>
      <c r="U52" s="42" t="s">
        <v>8</v>
      </c>
      <c r="V52" s="90">
        <v>50</v>
      </c>
      <c r="W52" s="89"/>
      <c r="X52" s="42" t="s">
        <v>8</v>
      </c>
      <c r="Y52" s="69">
        <f>(S52+V52)*G52</f>
        <v>3910</v>
      </c>
      <c r="Z52" s="70"/>
      <c r="AA52" s="44" t="s">
        <v>8</v>
      </c>
      <c r="AB52" s="87">
        <f t="shared" si="1"/>
        <v>60</v>
      </c>
      <c r="AC52" s="70"/>
      <c r="AD52" s="42" t="s">
        <v>8</v>
      </c>
      <c r="AE52" s="69">
        <f t="shared" si="2"/>
        <v>0</v>
      </c>
      <c r="AF52" s="70"/>
      <c r="AG52" s="42" t="s">
        <v>8</v>
      </c>
      <c r="AH52" s="69">
        <f t="shared" si="3"/>
        <v>1020</v>
      </c>
      <c r="AI52" s="70"/>
      <c r="AJ52" s="43" t="s">
        <v>8</v>
      </c>
    </row>
    <row r="53" spans="1:66" ht="19.05" customHeight="1" x14ac:dyDescent="0.2">
      <c r="A53" s="107" t="s">
        <v>38</v>
      </c>
      <c r="B53" s="108"/>
      <c r="C53" s="108"/>
      <c r="D53" s="108"/>
      <c r="E53" s="108"/>
      <c r="F53" s="108"/>
      <c r="G53" s="91">
        <v>9</v>
      </c>
      <c r="H53" s="92"/>
      <c r="I53" s="17" t="s">
        <v>44</v>
      </c>
      <c r="J53" s="106"/>
      <c r="K53" s="90"/>
      <c r="L53" s="42" t="s">
        <v>8</v>
      </c>
      <c r="M53" s="93"/>
      <c r="N53" s="90"/>
      <c r="O53" s="42" t="s">
        <v>8</v>
      </c>
      <c r="P53" s="69">
        <f t="shared" si="4"/>
        <v>0</v>
      </c>
      <c r="Q53" s="70"/>
      <c r="R53" s="43" t="s">
        <v>8</v>
      </c>
      <c r="S53" s="88"/>
      <c r="T53" s="89"/>
      <c r="U53" s="42" t="s">
        <v>8</v>
      </c>
      <c r="V53" s="90"/>
      <c r="W53" s="89"/>
      <c r="X53" s="42" t="s">
        <v>8</v>
      </c>
      <c r="Y53" s="69">
        <f t="shared" si="0"/>
        <v>0</v>
      </c>
      <c r="Z53" s="70"/>
      <c r="AA53" s="44" t="s">
        <v>8</v>
      </c>
      <c r="AB53" s="87">
        <f t="shared" si="1"/>
        <v>0</v>
      </c>
      <c r="AC53" s="70"/>
      <c r="AD53" s="42" t="s">
        <v>8</v>
      </c>
      <c r="AE53" s="69">
        <f t="shared" si="2"/>
        <v>0</v>
      </c>
      <c r="AF53" s="70"/>
      <c r="AG53" s="42" t="s">
        <v>8</v>
      </c>
      <c r="AH53" s="69">
        <f t="shared" si="3"/>
        <v>0</v>
      </c>
      <c r="AI53" s="70"/>
      <c r="AJ53" s="43" t="s">
        <v>8</v>
      </c>
    </row>
    <row r="54" spans="1:66" ht="19.05" customHeight="1" x14ac:dyDescent="0.2">
      <c r="A54" s="107" t="s">
        <v>104</v>
      </c>
      <c r="B54" s="108"/>
      <c r="C54" s="108"/>
      <c r="D54" s="108"/>
      <c r="E54" s="108"/>
      <c r="F54" s="108"/>
      <c r="G54" s="91">
        <v>7</v>
      </c>
      <c r="H54" s="92"/>
      <c r="I54" s="17" t="s">
        <v>44</v>
      </c>
      <c r="J54" s="106"/>
      <c r="K54" s="90"/>
      <c r="L54" s="42" t="s">
        <v>8</v>
      </c>
      <c r="M54" s="93"/>
      <c r="N54" s="90"/>
      <c r="O54" s="42" t="s">
        <v>8</v>
      </c>
      <c r="P54" s="69">
        <f>(J54+M54)*G54</f>
        <v>0</v>
      </c>
      <c r="Q54" s="70"/>
      <c r="R54" s="43" t="s">
        <v>8</v>
      </c>
      <c r="S54" s="88"/>
      <c r="T54" s="89"/>
      <c r="U54" s="42" t="s">
        <v>8</v>
      </c>
      <c r="V54" s="90"/>
      <c r="W54" s="89"/>
      <c r="X54" s="42" t="s">
        <v>8</v>
      </c>
      <c r="Y54" s="69">
        <f t="shared" si="0"/>
        <v>0</v>
      </c>
      <c r="Z54" s="70"/>
      <c r="AA54" s="44" t="s">
        <v>8</v>
      </c>
      <c r="AB54" s="87">
        <f t="shared" si="1"/>
        <v>0</v>
      </c>
      <c r="AC54" s="70"/>
      <c r="AD54" s="42" t="s">
        <v>8</v>
      </c>
      <c r="AE54" s="69">
        <f t="shared" si="2"/>
        <v>0</v>
      </c>
      <c r="AF54" s="70"/>
      <c r="AG54" s="42" t="s">
        <v>8</v>
      </c>
      <c r="AH54" s="69">
        <f t="shared" si="3"/>
        <v>0</v>
      </c>
      <c r="AI54" s="70"/>
      <c r="AJ54" s="43" t="s">
        <v>8</v>
      </c>
    </row>
    <row r="55" spans="1:66" ht="19.05" customHeight="1" x14ac:dyDescent="0.2">
      <c r="A55" s="107" t="s">
        <v>39</v>
      </c>
      <c r="B55" s="108"/>
      <c r="C55" s="108"/>
      <c r="D55" s="108"/>
      <c r="E55" s="108"/>
      <c r="F55" s="108"/>
      <c r="G55" s="91">
        <v>12</v>
      </c>
      <c r="H55" s="92"/>
      <c r="I55" s="17" t="s">
        <v>44</v>
      </c>
      <c r="J55" s="106">
        <v>50</v>
      </c>
      <c r="K55" s="90"/>
      <c r="L55" s="42" t="s">
        <v>8</v>
      </c>
      <c r="M55" s="93">
        <v>10</v>
      </c>
      <c r="N55" s="90"/>
      <c r="O55" s="42" t="s">
        <v>8</v>
      </c>
      <c r="P55" s="69">
        <f t="shared" si="4"/>
        <v>720</v>
      </c>
      <c r="Q55" s="70"/>
      <c r="R55" s="43" t="s">
        <v>8</v>
      </c>
      <c r="S55" s="88">
        <v>50</v>
      </c>
      <c r="T55" s="89"/>
      <c r="U55" s="42" t="s">
        <v>8</v>
      </c>
      <c r="V55" s="90">
        <v>10</v>
      </c>
      <c r="W55" s="89"/>
      <c r="X55" s="42" t="s">
        <v>8</v>
      </c>
      <c r="Y55" s="69">
        <f t="shared" si="0"/>
        <v>720</v>
      </c>
      <c r="Z55" s="70"/>
      <c r="AA55" s="44" t="s">
        <v>8</v>
      </c>
      <c r="AB55" s="87">
        <f t="shared" si="1"/>
        <v>0</v>
      </c>
      <c r="AC55" s="70"/>
      <c r="AD55" s="42" t="s">
        <v>8</v>
      </c>
      <c r="AE55" s="69">
        <f t="shared" si="2"/>
        <v>0</v>
      </c>
      <c r="AF55" s="70"/>
      <c r="AG55" s="42" t="s">
        <v>8</v>
      </c>
      <c r="AH55" s="69">
        <f t="shared" si="3"/>
        <v>0</v>
      </c>
      <c r="AI55" s="70"/>
      <c r="AJ55" s="43" t="s">
        <v>8</v>
      </c>
    </row>
    <row r="56" spans="1:66" ht="19.05" customHeight="1" x14ac:dyDescent="0.2">
      <c r="A56" s="107" t="s">
        <v>40</v>
      </c>
      <c r="B56" s="108"/>
      <c r="C56" s="108"/>
      <c r="D56" s="108"/>
      <c r="E56" s="108"/>
      <c r="F56" s="108"/>
      <c r="G56" s="91">
        <v>15</v>
      </c>
      <c r="H56" s="92"/>
      <c r="I56" s="17" t="s">
        <v>44</v>
      </c>
      <c r="J56" s="106"/>
      <c r="K56" s="90"/>
      <c r="L56" s="42" t="s">
        <v>8</v>
      </c>
      <c r="M56" s="93"/>
      <c r="N56" s="90"/>
      <c r="O56" s="42" t="s">
        <v>8</v>
      </c>
      <c r="P56" s="69">
        <f t="shared" si="4"/>
        <v>0</v>
      </c>
      <c r="Q56" s="70"/>
      <c r="R56" s="43" t="s">
        <v>8</v>
      </c>
      <c r="S56" s="88"/>
      <c r="T56" s="89"/>
      <c r="U56" s="42" t="s">
        <v>8</v>
      </c>
      <c r="V56" s="90"/>
      <c r="W56" s="89"/>
      <c r="X56" s="42" t="s">
        <v>8</v>
      </c>
      <c r="Y56" s="69">
        <f t="shared" si="0"/>
        <v>0</v>
      </c>
      <c r="Z56" s="70"/>
      <c r="AA56" s="44" t="s">
        <v>8</v>
      </c>
      <c r="AB56" s="87">
        <f t="shared" si="1"/>
        <v>0</v>
      </c>
      <c r="AC56" s="70"/>
      <c r="AD56" s="42" t="s">
        <v>8</v>
      </c>
      <c r="AE56" s="69">
        <f t="shared" si="2"/>
        <v>0</v>
      </c>
      <c r="AF56" s="70"/>
      <c r="AG56" s="42" t="s">
        <v>8</v>
      </c>
      <c r="AH56" s="69">
        <f t="shared" si="3"/>
        <v>0</v>
      </c>
      <c r="AI56" s="70"/>
      <c r="AJ56" s="43" t="s">
        <v>8</v>
      </c>
    </row>
    <row r="57" spans="1:66" ht="19.05" customHeight="1" x14ac:dyDescent="0.2">
      <c r="A57" s="107" t="s">
        <v>41</v>
      </c>
      <c r="B57" s="108"/>
      <c r="C57" s="108"/>
      <c r="D57" s="108"/>
      <c r="E57" s="108"/>
      <c r="F57" s="108"/>
      <c r="G57" s="91">
        <v>11</v>
      </c>
      <c r="H57" s="92"/>
      <c r="I57" s="17" t="s">
        <v>44</v>
      </c>
      <c r="J57" s="106"/>
      <c r="K57" s="90"/>
      <c r="L57" s="42" t="s">
        <v>8</v>
      </c>
      <c r="M57" s="93"/>
      <c r="N57" s="90"/>
      <c r="O57" s="42" t="s">
        <v>8</v>
      </c>
      <c r="P57" s="69">
        <f t="shared" si="4"/>
        <v>0</v>
      </c>
      <c r="Q57" s="70"/>
      <c r="R57" s="43" t="s">
        <v>8</v>
      </c>
      <c r="S57" s="88"/>
      <c r="T57" s="89"/>
      <c r="U57" s="42" t="s">
        <v>8</v>
      </c>
      <c r="V57" s="90"/>
      <c r="W57" s="89"/>
      <c r="X57" s="42" t="s">
        <v>8</v>
      </c>
      <c r="Y57" s="69">
        <f t="shared" si="0"/>
        <v>0</v>
      </c>
      <c r="Z57" s="70"/>
      <c r="AA57" s="44" t="s">
        <v>8</v>
      </c>
      <c r="AB57" s="87">
        <f t="shared" si="1"/>
        <v>0</v>
      </c>
      <c r="AC57" s="70"/>
      <c r="AD57" s="42" t="s">
        <v>8</v>
      </c>
      <c r="AE57" s="69">
        <f t="shared" si="2"/>
        <v>0</v>
      </c>
      <c r="AF57" s="70"/>
      <c r="AG57" s="42" t="s">
        <v>8</v>
      </c>
      <c r="AH57" s="69">
        <f t="shared" si="3"/>
        <v>0</v>
      </c>
      <c r="AI57" s="70"/>
      <c r="AJ57" s="43" t="s">
        <v>8</v>
      </c>
    </row>
    <row r="58" spans="1:66" ht="19.05" customHeight="1" x14ac:dyDescent="0.2">
      <c r="A58" s="107" t="s">
        <v>42</v>
      </c>
      <c r="B58" s="108"/>
      <c r="C58" s="108"/>
      <c r="D58" s="108"/>
      <c r="E58" s="108"/>
      <c r="F58" s="108"/>
      <c r="G58" s="91">
        <v>11</v>
      </c>
      <c r="H58" s="92"/>
      <c r="I58" s="17" t="s">
        <v>44</v>
      </c>
      <c r="J58" s="106"/>
      <c r="K58" s="90"/>
      <c r="L58" s="42" t="s">
        <v>8</v>
      </c>
      <c r="M58" s="93"/>
      <c r="N58" s="90"/>
      <c r="O58" s="42" t="s">
        <v>8</v>
      </c>
      <c r="P58" s="69">
        <f t="shared" si="4"/>
        <v>0</v>
      </c>
      <c r="Q58" s="70"/>
      <c r="R58" s="43" t="s">
        <v>8</v>
      </c>
      <c r="S58" s="88"/>
      <c r="T58" s="89"/>
      <c r="U58" s="42" t="s">
        <v>8</v>
      </c>
      <c r="V58" s="90"/>
      <c r="W58" s="89"/>
      <c r="X58" s="42" t="s">
        <v>8</v>
      </c>
      <c r="Y58" s="69">
        <f t="shared" si="0"/>
        <v>0</v>
      </c>
      <c r="Z58" s="70"/>
      <c r="AA58" s="44" t="s">
        <v>8</v>
      </c>
      <c r="AB58" s="87">
        <f t="shared" si="1"/>
        <v>0</v>
      </c>
      <c r="AC58" s="70"/>
      <c r="AD58" s="42" t="s">
        <v>8</v>
      </c>
      <c r="AE58" s="69">
        <f t="shared" si="2"/>
        <v>0</v>
      </c>
      <c r="AF58" s="70"/>
      <c r="AG58" s="42" t="s">
        <v>8</v>
      </c>
      <c r="AH58" s="69">
        <f t="shared" si="3"/>
        <v>0</v>
      </c>
      <c r="AI58" s="70"/>
      <c r="AJ58" s="43" t="s">
        <v>8</v>
      </c>
    </row>
    <row r="59" spans="1:66" ht="19.05" customHeight="1" x14ac:dyDescent="0.2">
      <c r="A59" s="107" t="s">
        <v>43</v>
      </c>
      <c r="B59" s="108"/>
      <c r="C59" s="108"/>
      <c r="D59" s="108"/>
      <c r="E59" s="108"/>
      <c r="F59" s="108"/>
      <c r="G59" s="91">
        <v>10</v>
      </c>
      <c r="H59" s="92"/>
      <c r="I59" s="17" t="s">
        <v>44</v>
      </c>
      <c r="J59" s="106"/>
      <c r="K59" s="90"/>
      <c r="L59" s="42" t="s">
        <v>8</v>
      </c>
      <c r="M59" s="93"/>
      <c r="N59" s="90"/>
      <c r="O59" s="42" t="s">
        <v>8</v>
      </c>
      <c r="P59" s="69">
        <f t="shared" si="4"/>
        <v>0</v>
      </c>
      <c r="Q59" s="70"/>
      <c r="R59" s="43" t="s">
        <v>8</v>
      </c>
      <c r="S59" s="88"/>
      <c r="T59" s="89"/>
      <c r="U59" s="42" t="s">
        <v>8</v>
      </c>
      <c r="V59" s="90"/>
      <c r="W59" s="89"/>
      <c r="X59" s="42" t="s">
        <v>8</v>
      </c>
      <c r="Y59" s="69">
        <f t="shared" si="0"/>
        <v>0</v>
      </c>
      <c r="Z59" s="70"/>
      <c r="AA59" s="44" t="s">
        <v>8</v>
      </c>
      <c r="AB59" s="87">
        <f t="shared" si="1"/>
        <v>0</v>
      </c>
      <c r="AC59" s="70"/>
      <c r="AD59" s="42" t="s">
        <v>8</v>
      </c>
      <c r="AE59" s="69">
        <f t="shared" si="2"/>
        <v>0</v>
      </c>
      <c r="AF59" s="70"/>
      <c r="AG59" s="42" t="s">
        <v>8</v>
      </c>
      <c r="AH59" s="69">
        <f t="shared" si="3"/>
        <v>0</v>
      </c>
      <c r="AI59" s="70"/>
      <c r="AJ59" s="43" t="s">
        <v>8</v>
      </c>
    </row>
    <row r="60" spans="1:66" ht="19.05" customHeight="1" x14ac:dyDescent="0.2">
      <c r="A60" s="127" t="s">
        <v>110</v>
      </c>
      <c r="B60" s="128"/>
      <c r="C60" s="128"/>
      <c r="D60" s="128"/>
      <c r="E60" s="128"/>
      <c r="F60" s="128"/>
      <c r="G60" s="280">
        <v>7</v>
      </c>
      <c r="H60" s="281"/>
      <c r="I60" s="17" t="s">
        <v>44</v>
      </c>
      <c r="J60" s="106"/>
      <c r="K60" s="90"/>
      <c r="L60" s="42" t="s">
        <v>8</v>
      </c>
      <c r="M60" s="93"/>
      <c r="N60" s="90"/>
      <c r="O60" s="42" t="s">
        <v>8</v>
      </c>
      <c r="P60" s="69">
        <f t="shared" si="4"/>
        <v>0</v>
      </c>
      <c r="Q60" s="70"/>
      <c r="R60" s="43" t="s">
        <v>8</v>
      </c>
      <c r="S60" s="88">
        <v>5</v>
      </c>
      <c r="T60" s="89"/>
      <c r="U60" s="42" t="s">
        <v>8</v>
      </c>
      <c r="V60" s="90"/>
      <c r="W60" s="89"/>
      <c r="X60" s="42" t="s">
        <v>8</v>
      </c>
      <c r="Y60" s="69">
        <f t="shared" si="0"/>
        <v>35</v>
      </c>
      <c r="Z60" s="70"/>
      <c r="AA60" s="44" t="s">
        <v>8</v>
      </c>
      <c r="AB60" s="87">
        <f t="shared" si="1"/>
        <v>5</v>
      </c>
      <c r="AC60" s="70"/>
      <c r="AD60" s="42" t="s">
        <v>8</v>
      </c>
      <c r="AE60" s="69">
        <f t="shared" si="2"/>
        <v>0</v>
      </c>
      <c r="AF60" s="70"/>
      <c r="AG60" s="42" t="s">
        <v>8</v>
      </c>
      <c r="AH60" s="69">
        <f t="shared" si="3"/>
        <v>35</v>
      </c>
      <c r="AI60" s="70"/>
      <c r="AJ60" s="43" t="s">
        <v>8</v>
      </c>
    </row>
    <row r="61" spans="1:66" ht="19.05" customHeight="1" x14ac:dyDescent="0.2">
      <c r="A61" s="123" t="s">
        <v>89</v>
      </c>
      <c r="B61" s="124"/>
      <c r="C61" s="124"/>
      <c r="D61" s="124"/>
      <c r="E61" s="124"/>
      <c r="F61" s="124"/>
      <c r="G61" s="125"/>
      <c r="H61" s="126"/>
      <c r="I61" s="17" t="s">
        <v>44</v>
      </c>
      <c r="J61" s="106"/>
      <c r="K61" s="90"/>
      <c r="L61" s="42" t="s">
        <v>8</v>
      </c>
      <c r="M61" s="93"/>
      <c r="N61" s="90"/>
      <c r="O61" s="42" t="s">
        <v>8</v>
      </c>
      <c r="P61" s="69">
        <f t="shared" si="4"/>
        <v>0</v>
      </c>
      <c r="Q61" s="70"/>
      <c r="R61" s="43" t="s">
        <v>8</v>
      </c>
      <c r="S61" s="88"/>
      <c r="T61" s="89"/>
      <c r="U61" s="42" t="s">
        <v>8</v>
      </c>
      <c r="V61" s="90"/>
      <c r="W61" s="89"/>
      <c r="X61" s="42" t="s">
        <v>8</v>
      </c>
      <c r="Y61" s="69">
        <f t="shared" si="0"/>
        <v>0</v>
      </c>
      <c r="Z61" s="70"/>
      <c r="AA61" s="44" t="s">
        <v>8</v>
      </c>
      <c r="AB61" s="87">
        <f t="shared" si="1"/>
        <v>0</v>
      </c>
      <c r="AC61" s="70"/>
      <c r="AD61" s="42" t="s">
        <v>8</v>
      </c>
      <c r="AE61" s="69">
        <f t="shared" si="2"/>
        <v>0</v>
      </c>
      <c r="AF61" s="70"/>
      <c r="AG61" s="42" t="s">
        <v>8</v>
      </c>
      <c r="AH61" s="69">
        <f t="shared" si="3"/>
        <v>0</v>
      </c>
      <c r="AI61" s="70"/>
      <c r="AJ61" s="43" t="s">
        <v>8</v>
      </c>
    </row>
    <row r="62" spans="1:66" ht="19.05" customHeight="1" x14ac:dyDescent="0.2">
      <c r="A62" s="123" t="s">
        <v>89</v>
      </c>
      <c r="B62" s="124"/>
      <c r="C62" s="124"/>
      <c r="D62" s="124"/>
      <c r="E62" s="124"/>
      <c r="F62" s="124"/>
      <c r="G62" s="125"/>
      <c r="H62" s="126"/>
      <c r="I62" s="17" t="s">
        <v>44</v>
      </c>
      <c r="J62" s="106"/>
      <c r="K62" s="90"/>
      <c r="L62" s="42" t="s">
        <v>8</v>
      </c>
      <c r="M62" s="93"/>
      <c r="N62" s="90"/>
      <c r="O62" s="42" t="s">
        <v>8</v>
      </c>
      <c r="P62" s="69">
        <f t="shared" si="4"/>
        <v>0</v>
      </c>
      <c r="Q62" s="70"/>
      <c r="R62" s="43" t="s">
        <v>8</v>
      </c>
      <c r="S62" s="88"/>
      <c r="T62" s="89"/>
      <c r="U62" s="42" t="s">
        <v>8</v>
      </c>
      <c r="V62" s="90"/>
      <c r="W62" s="89"/>
      <c r="X62" s="42" t="s">
        <v>8</v>
      </c>
      <c r="Y62" s="69">
        <f>(S62+V62)*G62</f>
        <v>0</v>
      </c>
      <c r="Z62" s="70"/>
      <c r="AA62" s="44" t="s">
        <v>8</v>
      </c>
      <c r="AB62" s="87">
        <f t="shared" si="1"/>
        <v>0</v>
      </c>
      <c r="AC62" s="70"/>
      <c r="AD62" s="42" t="s">
        <v>8</v>
      </c>
      <c r="AE62" s="69">
        <f t="shared" si="2"/>
        <v>0</v>
      </c>
      <c r="AF62" s="70"/>
      <c r="AG62" s="42" t="s">
        <v>8</v>
      </c>
      <c r="AH62" s="69">
        <f t="shared" si="3"/>
        <v>0</v>
      </c>
      <c r="AI62" s="70"/>
      <c r="AJ62" s="43" t="s">
        <v>8</v>
      </c>
    </row>
    <row r="63" spans="1:66" ht="19.05" customHeight="1" x14ac:dyDescent="0.2">
      <c r="A63" s="75" t="s">
        <v>7</v>
      </c>
      <c r="B63" s="76"/>
      <c r="C63" s="76"/>
      <c r="D63" s="76"/>
      <c r="E63" s="76"/>
      <c r="F63" s="76"/>
      <c r="G63" s="76"/>
      <c r="H63" s="76"/>
      <c r="I63" s="77"/>
      <c r="J63" s="87">
        <f>SUM(J51:K62)</f>
        <v>220</v>
      </c>
      <c r="K63" s="70"/>
      <c r="L63" s="42" t="s">
        <v>8</v>
      </c>
      <c r="M63" s="69">
        <f>SUM(M51:N62)</f>
        <v>65</v>
      </c>
      <c r="N63" s="70"/>
      <c r="O63" s="42" t="s">
        <v>8</v>
      </c>
      <c r="P63" s="69">
        <f>SUM(P51:Q62)</f>
        <v>4325</v>
      </c>
      <c r="Q63" s="70"/>
      <c r="R63" s="43" t="s">
        <v>8</v>
      </c>
      <c r="S63" s="86">
        <f>SUM(S51:T62)</f>
        <v>315</v>
      </c>
      <c r="T63" s="70"/>
      <c r="U63" s="42" t="s">
        <v>8</v>
      </c>
      <c r="V63" s="69">
        <f>SUM(V51:W62)</f>
        <v>90</v>
      </c>
      <c r="W63" s="70"/>
      <c r="X63" s="42" t="s">
        <v>8</v>
      </c>
      <c r="Y63" s="69">
        <f>SUM(Y51:Z62)</f>
        <v>6095</v>
      </c>
      <c r="Z63" s="70"/>
      <c r="AA63" s="44" t="s">
        <v>8</v>
      </c>
      <c r="AB63" s="87">
        <f>SUM(AB51:AC62)</f>
        <v>95</v>
      </c>
      <c r="AC63" s="70"/>
      <c r="AD63" s="42" t="s">
        <v>8</v>
      </c>
      <c r="AE63" s="69">
        <f>SUM(AE51:AF62)</f>
        <v>25</v>
      </c>
      <c r="AF63" s="70"/>
      <c r="AG63" s="42" t="s">
        <v>8</v>
      </c>
      <c r="AH63" s="69">
        <f>SUM(AH51:AI62)</f>
        <v>1770</v>
      </c>
      <c r="AI63" s="70"/>
      <c r="AJ63" s="43" t="s">
        <v>8</v>
      </c>
    </row>
    <row r="64" spans="1:66" ht="19.05" customHeight="1" thickBot="1" x14ac:dyDescent="0.25">
      <c r="A64" s="78"/>
      <c r="B64" s="79"/>
      <c r="C64" s="79"/>
      <c r="D64" s="79"/>
      <c r="E64" s="79"/>
      <c r="F64" s="79"/>
      <c r="G64" s="79"/>
      <c r="H64" s="79"/>
      <c r="I64" s="80"/>
      <c r="J64" s="315">
        <f>J63/100</f>
        <v>2.2000000000000002</v>
      </c>
      <c r="K64" s="71"/>
      <c r="L64" s="45" t="s">
        <v>47</v>
      </c>
      <c r="M64" s="71">
        <f>M63/100</f>
        <v>0.65</v>
      </c>
      <c r="N64" s="71"/>
      <c r="O64" s="45" t="s">
        <v>47</v>
      </c>
      <c r="P64" s="71">
        <f>P63/100</f>
        <v>43.25</v>
      </c>
      <c r="Q64" s="71"/>
      <c r="R64" s="46" t="s">
        <v>47</v>
      </c>
      <c r="S64" s="315">
        <f>S63/100</f>
        <v>3.15</v>
      </c>
      <c r="T64" s="71"/>
      <c r="U64" s="45" t="s">
        <v>47</v>
      </c>
      <c r="V64" s="71">
        <f>V63/100</f>
        <v>0.9</v>
      </c>
      <c r="W64" s="71"/>
      <c r="X64" s="45" t="s">
        <v>47</v>
      </c>
      <c r="Y64" s="71">
        <f>Y63/100</f>
        <v>60.95</v>
      </c>
      <c r="Z64" s="71"/>
      <c r="AA64" s="46" t="s">
        <v>47</v>
      </c>
      <c r="AB64" s="315">
        <f>AB63/100</f>
        <v>0.95</v>
      </c>
      <c r="AC64" s="71"/>
      <c r="AD64" s="45" t="s">
        <v>47</v>
      </c>
      <c r="AE64" s="71">
        <f>AE63/100</f>
        <v>0.25</v>
      </c>
      <c r="AF64" s="71"/>
      <c r="AG64" s="45" t="s">
        <v>47</v>
      </c>
      <c r="AH64" s="71">
        <f>AH63/100</f>
        <v>17.7</v>
      </c>
      <c r="AI64" s="71"/>
      <c r="AJ64" s="46" t="s">
        <v>84</v>
      </c>
      <c r="AU64" s="181"/>
      <c r="AV64" s="181"/>
      <c r="AW64" s="181"/>
      <c r="AX64" s="18"/>
      <c r="BG64" s="181"/>
      <c r="BH64" s="181"/>
      <c r="BI64" s="181"/>
      <c r="BJ64" s="18"/>
      <c r="BK64" s="181"/>
      <c r="BL64" s="181"/>
      <c r="BM64" s="181"/>
      <c r="BN64" s="18"/>
    </row>
    <row r="65" spans="1:66" ht="19.05" customHeight="1" thickBot="1" x14ac:dyDescent="0.25">
      <c r="A65" s="81"/>
      <c r="B65" s="82"/>
      <c r="C65" s="82"/>
      <c r="D65" s="82"/>
      <c r="E65" s="82"/>
      <c r="F65" s="82"/>
      <c r="G65" s="82"/>
      <c r="H65" s="82"/>
      <c r="I65" s="83"/>
      <c r="J65" s="277">
        <f>J64+M64</f>
        <v>2.85</v>
      </c>
      <c r="K65" s="277"/>
      <c r="L65" s="277"/>
      <c r="M65" s="277"/>
      <c r="N65" s="277"/>
      <c r="O65" s="45" t="s">
        <v>47</v>
      </c>
      <c r="P65" s="16"/>
      <c r="Q65" s="16"/>
      <c r="R65" s="16"/>
      <c r="S65" s="278">
        <f>S64+V64</f>
        <v>4.05</v>
      </c>
      <c r="T65" s="277"/>
      <c r="U65" s="277"/>
      <c r="V65" s="277"/>
      <c r="W65" s="277"/>
      <c r="X65" s="47" t="s">
        <v>47</v>
      </c>
      <c r="Y65" s="16"/>
      <c r="Z65" s="16"/>
      <c r="AA65" s="16"/>
      <c r="AB65" s="278">
        <f>AB64+AE64</f>
        <v>1.2</v>
      </c>
      <c r="AC65" s="277"/>
      <c r="AD65" s="277"/>
      <c r="AE65" s="277"/>
      <c r="AF65" s="277"/>
      <c r="AG65" s="47" t="s">
        <v>47</v>
      </c>
      <c r="AH65" s="19"/>
      <c r="AI65" s="19"/>
      <c r="AJ65" s="19"/>
      <c r="AU65" s="20"/>
      <c r="AV65" s="20"/>
      <c r="AW65" s="20"/>
      <c r="AX65" s="18"/>
      <c r="BG65" s="20"/>
      <c r="BH65" s="20"/>
      <c r="BI65" s="20"/>
      <c r="BJ65" s="18"/>
      <c r="BK65" s="20"/>
      <c r="BL65" s="20"/>
      <c r="BM65" s="20"/>
      <c r="BN65" s="18"/>
    </row>
    <row r="66" spans="1:66" ht="19.05" customHeight="1" x14ac:dyDescent="0.2">
      <c r="A66" s="2" t="s">
        <v>118</v>
      </c>
      <c r="N66" s="20"/>
      <c r="O66" s="20"/>
      <c r="P66" s="20"/>
      <c r="Q66" s="18"/>
      <c r="Z66" s="20"/>
      <c r="AA66" s="20"/>
      <c r="AB66" s="20"/>
      <c r="AC66" s="18"/>
      <c r="AD66" s="20"/>
      <c r="AE66" s="20"/>
      <c r="AF66" s="20"/>
      <c r="AG66" s="18"/>
    </row>
    <row r="67" spans="1:66" ht="19.05" customHeight="1" x14ac:dyDescent="0.2">
      <c r="A67" s="2" t="s">
        <v>116</v>
      </c>
      <c r="N67" s="20"/>
      <c r="O67" s="20"/>
      <c r="P67" s="20"/>
      <c r="Q67" s="18"/>
      <c r="Z67" s="20"/>
      <c r="AA67" s="20"/>
      <c r="AB67" s="20"/>
      <c r="AC67" s="18"/>
      <c r="AD67" s="20"/>
      <c r="AE67" s="20"/>
      <c r="AF67" s="20"/>
      <c r="AG67" s="18"/>
    </row>
    <row r="68" spans="1:66" ht="19.05" customHeight="1" x14ac:dyDescent="0.2">
      <c r="N68" s="20"/>
      <c r="O68" s="20"/>
      <c r="P68" s="20"/>
      <c r="Q68" s="18"/>
      <c r="Z68" s="20"/>
      <c r="AA68" s="20"/>
      <c r="AB68" s="20"/>
      <c r="AC68" s="18"/>
      <c r="AD68" s="20"/>
      <c r="AE68" s="20"/>
      <c r="AF68" s="20"/>
      <c r="AG68" s="18"/>
    </row>
    <row r="69" spans="1:66" ht="19.05" customHeight="1" thickBot="1" x14ac:dyDescent="0.25">
      <c r="A69" s="1" t="s">
        <v>12</v>
      </c>
      <c r="B69" s="1"/>
      <c r="C69" s="1"/>
      <c r="D69" s="1"/>
      <c r="E69" s="1"/>
      <c r="F69" s="1"/>
      <c r="G69" s="8"/>
      <c r="H69" s="1"/>
      <c r="I69" s="1"/>
      <c r="J69" s="1"/>
      <c r="K69" s="1"/>
      <c r="L69" s="1"/>
      <c r="M69" s="1"/>
      <c r="N69" s="1"/>
      <c r="O69" s="1"/>
      <c r="P69" s="1"/>
      <c r="Q69" s="1"/>
      <c r="R69" s="1"/>
      <c r="S69" s="1"/>
      <c r="T69" s="1"/>
      <c r="U69" s="1"/>
      <c r="V69" s="1"/>
      <c r="W69" s="1"/>
      <c r="X69" s="1"/>
      <c r="Y69" s="1"/>
      <c r="Z69" s="1"/>
      <c r="AA69" s="1"/>
    </row>
    <row r="70" spans="1:66" ht="19.05" customHeight="1" x14ac:dyDescent="0.2">
      <c r="A70" s="193" t="s">
        <v>29</v>
      </c>
      <c r="B70" s="194"/>
      <c r="C70" s="194"/>
      <c r="D70" s="194"/>
      <c r="E70" s="194"/>
      <c r="F70" s="194"/>
      <c r="G70" s="194"/>
      <c r="H70" s="194"/>
      <c r="I70" s="194"/>
      <c r="J70" s="194"/>
      <c r="K70" s="195"/>
      <c r="L70" s="105" t="s">
        <v>135</v>
      </c>
      <c r="M70" s="293"/>
      <c r="N70" s="293"/>
      <c r="O70" s="293"/>
      <c r="P70" s="293"/>
      <c r="Q70" s="293"/>
      <c r="R70" s="103"/>
      <c r="S70" s="105" t="s">
        <v>136</v>
      </c>
      <c r="T70" s="293"/>
      <c r="U70" s="293"/>
      <c r="V70" s="293"/>
      <c r="W70" s="293"/>
      <c r="X70" s="293"/>
      <c r="Y70" s="294"/>
      <c r="Z70" s="1"/>
      <c r="AA70" s="1"/>
    </row>
    <row r="71" spans="1:66" ht="19.05" customHeight="1" thickBot="1" x14ac:dyDescent="0.25">
      <c r="A71" s="290"/>
      <c r="B71" s="291"/>
      <c r="C71" s="291"/>
      <c r="D71" s="291"/>
      <c r="E71" s="291"/>
      <c r="F71" s="291"/>
      <c r="G71" s="291"/>
      <c r="H71" s="291"/>
      <c r="I71" s="291"/>
      <c r="J71" s="291"/>
      <c r="K71" s="292"/>
      <c r="L71" s="84">
        <v>8000</v>
      </c>
      <c r="M71" s="85"/>
      <c r="N71" s="85"/>
      <c r="O71" s="85"/>
      <c r="P71" s="85"/>
      <c r="Q71" s="327" t="s">
        <v>26</v>
      </c>
      <c r="R71" s="138"/>
      <c r="S71" s="84">
        <v>8100</v>
      </c>
      <c r="T71" s="85"/>
      <c r="U71" s="85"/>
      <c r="V71" s="85"/>
      <c r="W71" s="85"/>
      <c r="X71" s="327" t="s">
        <v>26</v>
      </c>
      <c r="Y71" s="328"/>
      <c r="Z71" s="21"/>
      <c r="AA71" s="21"/>
    </row>
    <row r="72" spans="1:66" ht="19.05" customHeight="1" x14ac:dyDescent="0.15">
      <c r="A72" s="22"/>
      <c r="D72" s="16"/>
      <c r="E72" s="16"/>
      <c r="F72" s="16"/>
      <c r="G72" s="16"/>
      <c r="H72" s="16"/>
      <c r="I72" s="16"/>
      <c r="T72" s="23"/>
      <c r="U72" s="23"/>
      <c r="V72" s="24"/>
      <c r="W72" s="23"/>
      <c r="X72" s="23"/>
      <c r="Y72" s="24"/>
      <c r="Z72" s="23"/>
      <c r="AA72" s="23"/>
    </row>
    <row r="73" spans="1:66" ht="19.05" customHeight="1" thickBot="1" x14ac:dyDescent="0.25">
      <c r="A73" s="1" t="s">
        <v>95</v>
      </c>
      <c r="B73" s="1"/>
      <c r="C73" s="1"/>
      <c r="D73" s="1"/>
      <c r="E73" s="1"/>
      <c r="F73" s="1"/>
      <c r="G73" s="8"/>
      <c r="H73" s="1"/>
      <c r="I73" s="1"/>
      <c r="J73" s="1"/>
      <c r="K73" s="1"/>
      <c r="L73" s="1"/>
      <c r="M73" s="1"/>
      <c r="N73" s="1"/>
      <c r="O73" s="1"/>
      <c r="P73" s="1"/>
      <c r="Q73" s="1"/>
      <c r="R73" s="1"/>
      <c r="S73" s="1"/>
      <c r="T73" s="1"/>
      <c r="U73" s="1"/>
      <c r="V73" s="1"/>
      <c r="W73" s="1"/>
      <c r="X73" s="1"/>
      <c r="Y73" s="1"/>
      <c r="Z73" s="1"/>
      <c r="AA73" s="1"/>
    </row>
    <row r="74" spans="1:66" ht="19.05" customHeight="1" x14ac:dyDescent="0.2">
      <c r="A74" s="193"/>
      <c r="B74" s="194"/>
      <c r="C74" s="195"/>
      <c r="D74" s="187" t="s">
        <v>15</v>
      </c>
      <c r="E74" s="120"/>
      <c r="F74" s="120"/>
      <c r="G74" s="121"/>
      <c r="H74" s="201" t="s">
        <v>18</v>
      </c>
      <c r="I74" s="202"/>
      <c r="J74" s="202"/>
      <c r="K74" s="203"/>
      <c r="L74" s="201" t="s">
        <v>17</v>
      </c>
      <c r="M74" s="202"/>
      <c r="N74" s="202"/>
      <c r="O74" s="203"/>
      <c r="P74" s="187" t="s">
        <v>82</v>
      </c>
      <c r="Q74" s="120"/>
      <c r="R74" s="120"/>
      <c r="S74" s="121"/>
      <c r="T74" s="187" t="s">
        <v>16</v>
      </c>
      <c r="U74" s="120"/>
      <c r="V74" s="120"/>
      <c r="W74" s="121"/>
      <c r="X74" s="201" t="s">
        <v>86</v>
      </c>
      <c r="Y74" s="120"/>
      <c r="Z74" s="120"/>
      <c r="AA74" s="213"/>
      <c r="AE74" s="25"/>
      <c r="AF74" s="25"/>
      <c r="AG74" s="25"/>
      <c r="AH74" s="25"/>
      <c r="AI74" s="25"/>
      <c r="AJ74" s="25"/>
    </row>
    <row r="75" spans="1:66" ht="19.05" customHeight="1" x14ac:dyDescent="0.2">
      <c r="A75" s="196"/>
      <c r="B75" s="72"/>
      <c r="C75" s="197"/>
      <c r="D75" s="188"/>
      <c r="E75" s="79"/>
      <c r="F75" s="79"/>
      <c r="G75" s="189"/>
      <c r="H75" s="204"/>
      <c r="I75" s="205"/>
      <c r="J75" s="205"/>
      <c r="K75" s="206"/>
      <c r="L75" s="204"/>
      <c r="M75" s="205"/>
      <c r="N75" s="205"/>
      <c r="O75" s="206"/>
      <c r="P75" s="188" t="s">
        <v>81</v>
      </c>
      <c r="Q75" s="79"/>
      <c r="R75" s="79"/>
      <c r="S75" s="189"/>
      <c r="T75" s="188" t="s">
        <v>81</v>
      </c>
      <c r="U75" s="79"/>
      <c r="V75" s="79"/>
      <c r="W75" s="189"/>
      <c r="X75" s="188"/>
      <c r="Y75" s="79"/>
      <c r="Z75" s="79"/>
      <c r="AA75" s="80"/>
      <c r="AE75" s="25"/>
      <c r="AF75" s="25"/>
      <c r="AG75" s="25"/>
      <c r="AH75" s="25"/>
      <c r="AI75" s="25"/>
      <c r="AJ75" s="25"/>
    </row>
    <row r="76" spans="1:66" ht="19.05" customHeight="1" x14ac:dyDescent="0.2">
      <c r="A76" s="198"/>
      <c r="B76" s="199"/>
      <c r="C76" s="200"/>
      <c r="D76" s="190"/>
      <c r="E76" s="191"/>
      <c r="F76" s="191"/>
      <c r="G76" s="192"/>
      <c r="H76" s="207"/>
      <c r="I76" s="208"/>
      <c r="J76" s="208"/>
      <c r="K76" s="209"/>
      <c r="L76" s="207"/>
      <c r="M76" s="208"/>
      <c r="N76" s="208"/>
      <c r="O76" s="209"/>
      <c r="P76" s="210" t="s">
        <v>83</v>
      </c>
      <c r="Q76" s="211"/>
      <c r="R76" s="211"/>
      <c r="S76" s="212"/>
      <c r="T76" s="317" t="s">
        <v>93</v>
      </c>
      <c r="U76" s="318"/>
      <c r="V76" s="318"/>
      <c r="W76" s="319"/>
      <c r="X76" s="190"/>
      <c r="Y76" s="191"/>
      <c r="Z76" s="191"/>
      <c r="AA76" s="214"/>
      <c r="AE76" s="25"/>
      <c r="AF76" s="25"/>
      <c r="AG76" s="25"/>
      <c r="AH76" s="25"/>
      <c r="AI76" s="25"/>
      <c r="AJ76" s="25"/>
    </row>
    <row r="77" spans="1:66" ht="19.05" customHeight="1" x14ac:dyDescent="0.2">
      <c r="A77" s="261" t="s">
        <v>119</v>
      </c>
      <c r="B77" s="262"/>
      <c r="C77" s="262"/>
      <c r="D77" s="276" t="str">
        <f>W14</f>
        <v>本則課税</v>
      </c>
      <c r="E77" s="276"/>
      <c r="F77" s="276"/>
      <c r="G77" s="276"/>
      <c r="H77" s="69">
        <f>ROUNDDOWN(L77*1.1,0)</f>
        <v>9900000</v>
      </c>
      <c r="I77" s="69"/>
      <c r="J77" s="69"/>
      <c r="K77" s="69"/>
      <c r="L77" s="93">
        <v>9000000</v>
      </c>
      <c r="M77" s="93"/>
      <c r="N77" s="93"/>
      <c r="O77" s="93"/>
      <c r="P77" s="69">
        <f>IF(D77="本則課税",ROUNDDOWN(L77*2/9,-3),ROUNDDOWN(H77*2/9,-3))</f>
        <v>2000000</v>
      </c>
      <c r="Q77" s="69"/>
      <c r="R77" s="69"/>
      <c r="S77" s="69"/>
      <c r="T77" s="93">
        <f>IF(D77="本則課税",ROUNDDOWN(L77*1/9,-3),ROUNDDOWN(H77*1/9,-3))</f>
        <v>1000000</v>
      </c>
      <c r="U77" s="93"/>
      <c r="V77" s="93"/>
      <c r="W77" s="93"/>
      <c r="X77" s="69">
        <f>H77-(P77+T77)</f>
        <v>6900000</v>
      </c>
      <c r="Y77" s="69"/>
      <c r="Z77" s="69"/>
      <c r="AA77" s="302"/>
      <c r="AB77" s="24"/>
      <c r="AC77" s="23"/>
      <c r="AD77" s="23"/>
      <c r="AE77" s="26"/>
      <c r="AF77" s="27"/>
      <c r="AG77" s="27"/>
      <c r="AH77" s="24"/>
      <c r="AI77" s="23"/>
      <c r="AJ77" s="23"/>
    </row>
    <row r="78" spans="1:66" ht="19.05" customHeight="1" x14ac:dyDescent="0.2">
      <c r="A78" s="261" t="s">
        <v>120</v>
      </c>
      <c r="B78" s="262"/>
      <c r="C78" s="262"/>
      <c r="D78" s="276"/>
      <c r="E78" s="276"/>
      <c r="F78" s="276"/>
      <c r="G78" s="276"/>
      <c r="H78" s="69">
        <f>ROUNDDOWN(L78*1.1,0)</f>
        <v>0</v>
      </c>
      <c r="I78" s="69"/>
      <c r="J78" s="69"/>
      <c r="K78" s="69"/>
      <c r="L78" s="93"/>
      <c r="M78" s="93"/>
      <c r="N78" s="93"/>
      <c r="O78" s="93"/>
      <c r="P78" s="69">
        <f>IF(D77="本則課税",ROUNDDOWN(L78*2/9,-3),ROUNDDOWN(H78*2/9,-3))</f>
        <v>0</v>
      </c>
      <c r="Q78" s="69"/>
      <c r="R78" s="69"/>
      <c r="S78" s="69"/>
      <c r="T78" s="93">
        <f>IF(D77="本則課税",ROUNDDOWN(L78*1/9,-3),ROUNDDOWN(H78*1/9,-3))</f>
        <v>0</v>
      </c>
      <c r="U78" s="93"/>
      <c r="V78" s="93"/>
      <c r="W78" s="93"/>
      <c r="X78" s="69">
        <f>H78-(P78+T78)</f>
        <v>0</v>
      </c>
      <c r="Y78" s="69"/>
      <c r="Z78" s="69"/>
      <c r="AA78" s="302"/>
      <c r="AB78" s="24"/>
      <c r="AC78" s="23"/>
      <c r="AD78" s="23"/>
      <c r="AE78" s="26"/>
      <c r="AF78" s="27"/>
      <c r="AG78" s="27"/>
      <c r="AH78" s="24"/>
      <c r="AI78" s="23"/>
      <c r="AJ78" s="23"/>
    </row>
    <row r="79" spans="1:66" ht="19.05" customHeight="1" x14ac:dyDescent="0.2">
      <c r="A79" s="261" t="s">
        <v>121</v>
      </c>
      <c r="B79" s="262"/>
      <c r="C79" s="262"/>
      <c r="D79" s="276"/>
      <c r="E79" s="276"/>
      <c r="F79" s="276"/>
      <c r="G79" s="276"/>
      <c r="H79" s="69">
        <f>ROUNDDOWN(L79*1.1,0)</f>
        <v>0</v>
      </c>
      <c r="I79" s="69"/>
      <c r="J79" s="69"/>
      <c r="K79" s="69"/>
      <c r="L79" s="93"/>
      <c r="M79" s="93"/>
      <c r="N79" s="93"/>
      <c r="O79" s="93"/>
      <c r="P79" s="69">
        <f>IF(D77="本則課税",ROUNDDOWN(L79*2/9,-3),ROUNDDOWN(H79*2/9,-3))</f>
        <v>0</v>
      </c>
      <c r="Q79" s="69"/>
      <c r="R79" s="69"/>
      <c r="S79" s="69"/>
      <c r="T79" s="93">
        <f>IF(D77="本則課税",ROUNDDOWN(L79*1/9,-3),ROUNDDOWN(H79*1/9,-3))</f>
        <v>0</v>
      </c>
      <c r="U79" s="93"/>
      <c r="V79" s="93"/>
      <c r="W79" s="93"/>
      <c r="X79" s="69">
        <f>H79-(P79+T79)</f>
        <v>0</v>
      </c>
      <c r="Y79" s="69"/>
      <c r="Z79" s="69"/>
      <c r="AA79" s="302"/>
      <c r="AB79" s="24"/>
      <c r="AC79" s="23"/>
      <c r="AD79" s="23"/>
      <c r="AE79" s="26"/>
      <c r="AF79" s="27"/>
      <c r="AG79" s="27"/>
      <c r="AH79" s="24"/>
      <c r="AI79" s="23"/>
      <c r="AJ79" s="23"/>
    </row>
    <row r="80" spans="1:66" ht="19.05" customHeight="1" thickBot="1" x14ac:dyDescent="0.25">
      <c r="A80" s="263" t="s">
        <v>25</v>
      </c>
      <c r="B80" s="139"/>
      <c r="C80" s="139"/>
      <c r="D80" s="139"/>
      <c r="E80" s="139"/>
      <c r="F80" s="139"/>
      <c r="G80" s="139"/>
      <c r="H80" s="273">
        <f>SUM(H77:K79)</f>
        <v>9900000</v>
      </c>
      <c r="I80" s="273"/>
      <c r="J80" s="273"/>
      <c r="K80" s="273"/>
      <c r="L80" s="273">
        <f>SUM(L77:O79)</f>
        <v>9000000</v>
      </c>
      <c r="M80" s="274"/>
      <c r="N80" s="274"/>
      <c r="O80" s="275"/>
      <c r="P80" s="273">
        <f t="shared" ref="P80" si="5">SUM(P77:S79)</f>
        <v>2000000</v>
      </c>
      <c r="Q80" s="273"/>
      <c r="R80" s="273"/>
      <c r="S80" s="273"/>
      <c r="T80" s="273">
        <f t="shared" ref="T80:X80" si="6">SUM(T77:W79)</f>
        <v>1000000</v>
      </c>
      <c r="U80" s="273"/>
      <c r="V80" s="273"/>
      <c r="W80" s="273"/>
      <c r="X80" s="273">
        <f t="shared" si="6"/>
        <v>6900000</v>
      </c>
      <c r="Y80" s="273"/>
      <c r="Z80" s="273"/>
      <c r="AA80" s="316"/>
      <c r="AB80" s="24"/>
      <c r="AC80" s="16"/>
      <c r="AD80" s="16"/>
      <c r="AE80" s="16"/>
      <c r="AF80" s="16"/>
      <c r="AG80" s="16"/>
      <c r="AH80" s="24"/>
      <c r="AI80" s="16"/>
      <c r="AJ80" s="16"/>
    </row>
    <row r="81" spans="1:36" ht="19.05" customHeight="1" x14ac:dyDescent="0.2">
      <c r="A81" s="2" t="s">
        <v>117</v>
      </c>
      <c r="N81" s="20"/>
      <c r="O81" s="20"/>
      <c r="P81" s="20"/>
      <c r="Q81" s="18"/>
      <c r="Z81" s="20"/>
      <c r="AA81" s="20"/>
      <c r="AB81" s="20"/>
      <c r="AC81" s="18"/>
      <c r="AD81" s="20"/>
      <c r="AE81" s="20"/>
      <c r="AF81" s="20"/>
      <c r="AG81" s="18"/>
    </row>
    <row r="82" spans="1:36" ht="19.05" customHeight="1" x14ac:dyDescent="0.15">
      <c r="A82" s="22"/>
      <c r="D82" s="16"/>
      <c r="E82" s="16"/>
      <c r="F82" s="16"/>
      <c r="G82" s="16"/>
      <c r="H82" s="16"/>
      <c r="I82" s="16"/>
      <c r="T82" s="23"/>
      <c r="U82" s="23"/>
      <c r="V82" s="24"/>
      <c r="W82" s="23"/>
      <c r="X82" s="23"/>
      <c r="Y82" s="24"/>
      <c r="Z82" s="23"/>
      <c r="AA82" s="23"/>
    </row>
    <row r="83" spans="1:36" ht="19.05" customHeight="1" thickBot="1" x14ac:dyDescent="0.25">
      <c r="A83" s="1" t="s">
        <v>75</v>
      </c>
      <c r="D83" s="16"/>
      <c r="E83" s="16"/>
      <c r="F83" s="16"/>
      <c r="G83" s="16"/>
      <c r="H83" s="16"/>
      <c r="I83" s="16"/>
      <c r="T83" s="23"/>
      <c r="U83" s="23"/>
      <c r="V83" s="24"/>
      <c r="W83" s="23"/>
      <c r="X83" s="23"/>
      <c r="Y83" s="24"/>
      <c r="Z83" s="23"/>
      <c r="AA83" s="23"/>
    </row>
    <row r="84" spans="1:36" ht="45" customHeight="1" x14ac:dyDescent="0.2">
      <c r="A84" s="266" t="s">
        <v>48</v>
      </c>
      <c r="B84" s="267"/>
      <c r="C84" s="267"/>
      <c r="D84" s="267"/>
      <c r="E84" s="267"/>
      <c r="F84" s="267"/>
      <c r="G84" s="267"/>
      <c r="H84" s="267"/>
      <c r="I84" s="267"/>
      <c r="J84" s="267"/>
      <c r="K84" s="267"/>
      <c r="L84" s="267"/>
      <c r="M84" s="267"/>
      <c r="N84" s="267"/>
      <c r="O84" s="267"/>
      <c r="P84" s="267"/>
      <c r="Q84" s="267"/>
      <c r="R84" s="267"/>
      <c r="S84" s="267"/>
      <c r="T84" s="267"/>
      <c r="U84" s="267"/>
      <c r="V84" s="267"/>
      <c r="W84" s="267"/>
      <c r="X84" s="267"/>
      <c r="Y84" s="267"/>
      <c r="Z84" s="267"/>
      <c r="AA84" s="267"/>
      <c r="AB84" s="267"/>
      <c r="AC84" s="267"/>
      <c r="AD84" s="267"/>
      <c r="AE84" s="272" t="s">
        <v>55</v>
      </c>
      <c r="AF84" s="272"/>
      <c r="AG84" s="272"/>
      <c r="AH84" s="259" t="s">
        <v>49</v>
      </c>
      <c r="AI84" s="259"/>
      <c r="AJ84" s="260"/>
    </row>
    <row r="85" spans="1:36" ht="45" customHeight="1" x14ac:dyDescent="0.2">
      <c r="A85" s="48">
        <v>1</v>
      </c>
      <c r="B85" s="257" t="s">
        <v>137</v>
      </c>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64">
        <f>(Y64/(P37+P41+P45))*100</f>
        <v>121.9</v>
      </c>
      <c r="AF85" s="265"/>
      <c r="AG85" s="49" t="s">
        <v>54</v>
      </c>
      <c r="AH85" s="91">
        <f>IF(AE85&gt;=130,3,IF(AE85&gt;=120,2,IF(AE85&gt;=110,1,"0")))</f>
        <v>2</v>
      </c>
      <c r="AI85" s="92"/>
      <c r="AJ85" s="50" t="s">
        <v>53</v>
      </c>
    </row>
    <row r="86" spans="1:36" ht="45" customHeight="1" x14ac:dyDescent="0.2">
      <c r="A86" s="254">
        <v>2</v>
      </c>
      <c r="B86" s="255" t="s">
        <v>58</v>
      </c>
      <c r="C86" s="256" t="s">
        <v>76</v>
      </c>
      <c r="D86" s="256"/>
      <c r="E86" s="257" t="s">
        <v>113</v>
      </c>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68" t="str">
        <f>IFERROR(IF(C86="○",(AF17/V17),"×"),0)</f>
        <v>×</v>
      </c>
      <c r="AF86" s="269"/>
      <c r="AG86" s="51" t="s">
        <v>57</v>
      </c>
      <c r="AH86" s="91" t="str">
        <f>IF(AE86="×","×",IF(AE86&gt;=4,3,IF(AE86&gt;=3,2,IF(AE86&gt;=2,1,"0"))))</f>
        <v>×</v>
      </c>
      <c r="AI86" s="92"/>
      <c r="AJ86" s="50" t="s">
        <v>53</v>
      </c>
    </row>
    <row r="87" spans="1:36" ht="45" customHeight="1" x14ac:dyDescent="0.2">
      <c r="A87" s="254"/>
      <c r="B87" s="255"/>
      <c r="C87" s="256" t="s">
        <v>77</v>
      </c>
      <c r="D87" s="256"/>
      <c r="E87" s="257" t="s">
        <v>105</v>
      </c>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70">
        <f>IF(C87="○",(AB65/J65)*100,"×")</f>
        <v>42.105263157894733</v>
      </c>
      <c r="AF87" s="271"/>
      <c r="AG87" s="49" t="s">
        <v>54</v>
      </c>
      <c r="AH87" s="91">
        <f>IF(AE87="×","×",IF(AE87&gt;=7,3,IF(AE87&gt;=4,2,IF(AE87&gt;=1,1,"0"))))</f>
        <v>3</v>
      </c>
      <c r="AI87" s="92"/>
      <c r="AJ87" s="50" t="s">
        <v>53</v>
      </c>
    </row>
    <row r="88" spans="1:36" ht="45" customHeight="1" x14ac:dyDescent="0.2">
      <c r="A88" s="48">
        <v>3</v>
      </c>
      <c r="B88" s="257" t="s">
        <v>138</v>
      </c>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70">
        <f ca="1">(SUMIF(A20:C31,"更新",P20:Q31))/K17</f>
        <v>22</v>
      </c>
      <c r="AF88" s="271"/>
      <c r="AG88" s="49" t="s">
        <v>22</v>
      </c>
      <c r="AH88" s="91">
        <f ca="1">IF(AE88&gt;=20,2,IF(AE88&gt;=15,1,"0"))</f>
        <v>2</v>
      </c>
      <c r="AI88" s="92"/>
      <c r="AJ88" s="50" t="s">
        <v>53</v>
      </c>
    </row>
    <row r="89" spans="1:36" ht="45" customHeight="1" thickBot="1" x14ac:dyDescent="0.25">
      <c r="A89" s="325" t="s">
        <v>59</v>
      </c>
      <c r="B89" s="326"/>
      <c r="C89" s="326"/>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6"/>
      <c r="AH89" s="323">
        <f ca="1">SUM(AH85:AI88)</f>
        <v>7</v>
      </c>
      <c r="AI89" s="324"/>
      <c r="AJ89" s="52" t="s">
        <v>53</v>
      </c>
    </row>
    <row r="90" spans="1:36" ht="19.05" customHeight="1" x14ac:dyDescent="0.2">
      <c r="A90" s="1"/>
      <c r="J90" s="28"/>
      <c r="K90" s="28"/>
      <c r="L90" s="28"/>
      <c r="M90" s="28"/>
      <c r="N90" s="28"/>
      <c r="Q90" s="28"/>
      <c r="R90" s="28"/>
      <c r="S90" s="28"/>
      <c r="T90" s="28"/>
      <c r="U90" s="28"/>
      <c r="X90" s="28"/>
      <c r="Y90" s="28"/>
      <c r="Z90" s="28"/>
      <c r="AA90" s="28"/>
      <c r="AB90" s="28"/>
    </row>
    <row r="91" spans="1:36" ht="19.05" customHeight="1" thickBot="1" x14ac:dyDescent="0.25">
      <c r="A91" s="1" t="s">
        <v>73</v>
      </c>
    </row>
    <row r="92" spans="1:36" ht="45" customHeight="1" thickBot="1" x14ac:dyDescent="0.25">
      <c r="A92" s="53" t="s">
        <v>85</v>
      </c>
      <c r="B92" s="320" t="s">
        <v>139</v>
      </c>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2"/>
      <c r="AE92" s="312">
        <f>(H80/Y63)</f>
        <v>1624.2821985233797</v>
      </c>
      <c r="AF92" s="313"/>
      <c r="AG92" s="313"/>
      <c r="AH92" s="313" t="s">
        <v>106</v>
      </c>
      <c r="AI92" s="313"/>
      <c r="AJ92" s="314"/>
    </row>
    <row r="93" spans="1:36" ht="19.05" customHeight="1" x14ac:dyDescent="0.15">
      <c r="A93" s="1"/>
      <c r="B93" s="1"/>
      <c r="C93" s="1"/>
      <c r="D93" s="1"/>
      <c r="E93" s="1"/>
      <c r="F93" s="1"/>
      <c r="G93" s="1"/>
      <c r="J93" s="1"/>
      <c r="K93" s="1"/>
      <c r="M93" s="8"/>
      <c r="N93" s="8"/>
      <c r="O93" s="8"/>
      <c r="P93" s="8"/>
      <c r="Q93" s="8"/>
      <c r="S93" s="29"/>
      <c r="T93" s="1"/>
      <c r="U93" s="1"/>
      <c r="V93" s="1"/>
      <c r="W93" s="1"/>
      <c r="X93" s="1"/>
      <c r="Y93" s="1"/>
      <c r="Z93" s="1"/>
      <c r="AA93" s="1"/>
      <c r="AB93" s="1"/>
      <c r="AC93" s="1"/>
      <c r="AD93" s="1"/>
      <c r="AE93" s="1"/>
      <c r="AF93" s="1"/>
      <c r="AG93" s="1"/>
      <c r="AH93" s="1"/>
      <c r="AI93" s="1"/>
      <c r="AJ93" s="1"/>
    </row>
    <row r="94" spans="1:36" ht="19.0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1:36" ht="19.0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1:36" ht="19.0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1:36" ht="19.0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1:36" ht="19.0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1:36" ht="19.0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1:36" ht="19.05" customHeight="1" x14ac:dyDescent="0.2">
      <c r="A100" s="3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ht="19.0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ht="19.0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1:36" ht="19.0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1:36" ht="19.0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36" ht="19.0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1:36" ht="19.0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9.0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9" spans="1:36" ht="19.05" customHeight="1" x14ac:dyDescent="0.2">
      <c r="C109" s="31"/>
      <c r="D109" s="32"/>
      <c r="E109" s="33"/>
      <c r="F109" s="33"/>
      <c r="G109" s="34"/>
      <c r="H109" s="34"/>
    </row>
    <row r="110" spans="1:36" ht="19.05" customHeight="1" x14ac:dyDescent="0.2">
      <c r="C110" s="34"/>
      <c r="D110" s="35"/>
      <c r="E110" s="36"/>
      <c r="F110" s="36"/>
      <c r="G110" s="34"/>
      <c r="H110" s="34"/>
    </row>
    <row r="111" spans="1:36" ht="19.05" customHeight="1" x14ac:dyDescent="0.15">
      <c r="C111" s="37"/>
      <c r="D111" s="38"/>
      <c r="E111" s="38"/>
      <c r="F111" s="39"/>
      <c r="G111" s="38"/>
      <c r="H111" s="38"/>
    </row>
    <row r="112" spans="1:36" ht="19.05" customHeight="1" x14ac:dyDescent="0.2">
      <c r="C112" s="31"/>
      <c r="D112" s="35"/>
      <c r="E112" s="36"/>
      <c r="F112" s="36"/>
      <c r="G112" s="34"/>
      <c r="H112" s="34"/>
    </row>
    <row r="113" spans="3:8" ht="19.05" customHeight="1" x14ac:dyDescent="0.2">
      <c r="C113" s="40"/>
      <c r="D113" s="31"/>
      <c r="E113" s="41"/>
      <c r="F113" s="36"/>
      <c r="G113" s="31"/>
      <c r="H113" s="31"/>
    </row>
    <row r="114" spans="3:8" ht="19.05" customHeight="1" x14ac:dyDescent="0.2">
      <c r="C114" s="31"/>
      <c r="D114" s="35"/>
      <c r="E114" s="41"/>
      <c r="F114" s="40"/>
      <c r="G114" s="31"/>
      <c r="H114" s="31"/>
    </row>
    <row r="115" spans="3:8" ht="19.05" customHeight="1" x14ac:dyDescent="0.2">
      <c r="C115" s="31"/>
      <c r="D115" s="35"/>
      <c r="E115" s="41"/>
      <c r="F115" s="33"/>
      <c r="G115" s="31"/>
      <c r="H115" s="31"/>
    </row>
  </sheetData>
  <sheetProtection formatCells="0" formatColumns="0" formatRows="0" insertColumns="0" insertRows="0" insertHyperlinks="0" deleteColumns="0" deleteRows="0" sort="0" autoFilter="0" pivotTables="0"/>
  <mergeCells count="420">
    <mergeCell ref="AE92:AG92"/>
    <mergeCell ref="AH92:AJ92"/>
    <mergeCell ref="AB65:AF65"/>
    <mergeCell ref="J64:K64"/>
    <mergeCell ref="M64:N64"/>
    <mergeCell ref="S64:T64"/>
    <mergeCell ref="V64:W64"/>
    <mergeCell ref="AB64:AC64"/>
    <mergeCell ref="AE64:AF64"/>
    <mergeCell ref="H80:K80"/>
    <mergeCell ref="X80:AA80"/>
    <mergeCell ref="P80:S80"/>
    <mergeCell ref="T80:W80"/>
    <mergeCell ref="T75:W75"/>
    <mergeCell ref="T76:W76"/>
    <mergeCell ref="B92:AD92"/>
    <mergeCell ref="AH89:AI89"/>
    <mergeCell ref="A89:AG89"/>
    <mergeCell ref="AE88:AF88"/>
    <mergeCell ref="AH88:AI88"/>
    <mergeCell ref="B88:AD88"/>
    <mergeCell ref="X71:Y71"/>
    <mergeCell ref="A77:C77"/>
    <mergeCell ref="Q71:R71"/>
    <mergeCell ref="A11:F12"/>
    <mergeCell ref="H11:AJ11"/>
    <mergeCell ref="H78:K78"/>
    <mergeCell ref="H79:K79"/>
    <mergeCell ref="L77:O77"/>
    <mergeCell ref="L78:O78"/>
    <mergeCell ref="X77:AA77"/>
    <mergeCell ref="X78:AA78"/>
    <mergeCell ref="X79:AA79"/>
    <mergeCell ref="P77:S77"/>
    <mergeCell ref="P78:S78"/>
    <mergeCell ref="P79:S79"/>
    <mergeCell ref="T77:W77"/>
    <mergeCell ref="T78:W78"/>
    <mergeCell ref="T79:W79"/>
    <mergeCell ref="A78:C78"/>
    <mergeCell ref="Y64:Z64"/>
    <mergeCell ref="A13:F13"/>
    <mergeCell ref="G13:J13"/>
    <mergeCell ref="K13:R13"/>
    <mergeCell ref="S13:V13"/>
    <mergeCell ref="W13:AJ13"/>
    <mergeCell ref="A14:F14"/>
    <mergeCell ref="K17:L17"/>
    <mergeCell ref="G14:R14"/>
    <mergeCell ref="S14:V14"/>
    <mergeCell ref="W14:Z14"/>
    <mergeCell ref="AA14:AJ14"/>
    <mergeCell ref="A70:K71"/>
    <mergeCell ref="L70:R70"/>
    <mergeCell ref="S70:Y70"/>
    <mergeCell ref="L71:P71"/>
    <mergeCell ref="A30:C30"/>
    <mergeCell ref="A20:C20"/>
    <mergeCell ref="A23:C23"/>
    <mergeCell ref="A24:C24"/>
    <mergeCell ref="A25:C25"/>
    <mergeCell ref="A28:C28"/>
    <mergeCell ref="A29:C29"/>
    <mergeCell ref="Y28:AJ28"/>
    <mergeCell ref="D28:F29"/>
    <mergeCell ref="H28:L28"/>
    <mergeCell ref="T21:U21"/>
    <mergeCell ref="M23:O23"/>
    <mergeCell ref="P23:Q23"/>
    <mergeCell ref="G23:H23"/>
    <mergeCell ref="I23:L23"/>
    <mergeCell ref="D20:F21"/>
    <mergeCell ref="D23:F23"/>
    <mergeCell ref="D26:F26"/>
    <mergeCell ref="D30:F30"/>
    <mergeCell ref="D27:F27"/>
    <mergeCell ref="M27:O27"/>
    <mergeCell ref="D24:F25"/>
    <mergeCell ref="H24:L24"/>
    <mergeCell ref="Y24:AJ24"/>
    <mergeCell ref="P19:Q19"/>
    <mergeCell ref="H20:L20"/>
    <mergeCell ref="P27:Q27"/>
    <mergeCell ref="AB21:AJ21"/>
    <mergeCell ref="AB25:AJ25"/>
    <mergeCell ref="G26:L26"/>
    <mergeCell ref="M26:O26"/>
    <mergeCell ref="P26:Q26"/>
    <mergeCell ref="S26:AJ26"/>
    <mergeCell ref="G25:L25"/>
    <mergeCell ref="S27:AJ27"/>
    <mergeCell ref="G21:L21"/>
    <mergeCell ref="G27:H27"/>
    <mergeCell ref="I27:L27"/>
    <mergeCell ref="S23:AJ23"/>
    <mergeCell ref="P64:Q64"/>
    <mergeCell ref="J65:N65"/>
    <mergeCell ref="S65:W65"/>
    <mergeCell ref="G29:L29"/>
    <mergeCell ref="T29:U29"/>
    <mergeCell ref="J63:K63"/>
    <mergeCell ref="V29:W29"/>
    <mergeCell ref="G30:L30"/>
    <mergeCell ref="M30:O30"/>
    <mergeCell ref="J57:K57"/>
    <mergeCell ref="G60:H60"/>
    <mergeCell ref="G58:H58"/>
    <mergeCell ref="G61:H61"/>
    <mergeCell ref="J54:K54"/>
    <mergeCell ref="J55:K55"/>
    <mergeCell ref="J56:K56"/>
    <mergeCell ref="P59:Q59"/>
    <mergeCell ref="P60:Q60"/>
    <mergeCell ref="P61:Q61"/>
    <mergeCell ref="J58:K58"/>
    <mergeCell ref="G54:H54"/>
    <mergeCell ref="G55:H55"/>
    <mergeCell ref="G56:H56"/>
    <mergeCell ref="G57:H57"/>
    <mergeCell ref="A86:A87"/>
    <mergeCell ref="B86:B87"/>
    <mergeCell ref="C86:D86"/>
    <mergeCell ref="C87:D87"/>
    <mergeCell ref="E86:AD86"/>
    <mergeCell ref="E87:AD87"/>
    <mergeCell ref="AH84:AJ84"/>
    <mergeCell ref="A79:C79"/>
    <mergeCell ref="A80:G80"/>
    <mergeCell ref="AE85:AF85"/>
    <mergeCell ref="AH85:AI85"/>
    <mergeCell ref="A84:AD84"/>
    <mergeCell ref="B85:AD85"/>
    <mergeCell ref="AE86:AF86"/>
    <mergeCell ref="AH86:AI86"/>
    <mergeCell ref="AE87:AF87"/>
    <mergeCell ref="AH87:AI87"/>
    <mergeCell ref="AE84:AG84"/>
    <mergeCell ref="L80:O80"/>
    <mergeCell ref="D77:G79"/>
    <mergeCell ref="H77:K77"/>
    <mergeCell ref="L79:O79"/>
    <mergeCell ref="A3:AJ3"/>
    <mergeCell ref="A6:F6"/>
    <mergeCell ref="S6:X6"/>
    <mergeCell ref="Y6:Z6"/>
    <mergeCell ref="G7:J7"/>
    <mergeCell ref="K7:R7"/>
    <mergeCell ref="S7:V7"/>
    <mergeCell ref="W7:AJ7"/>
    <mergeCell ref="A7:F10"/>
    <mergeCell ref="G8:L8"/>
    <mergeCell ref="M8:N8"/>
    <mergeCell ref="S8:X8"/>
    <mergeCell ref="G9:J9"/>
    <mergeCell ref="K9:R9"/>
    <mergeCell ref="S9:Z9"/>
    <mergeCell ref="AA9:AB9"/>
    <mergeCell ref="AE9:AJ9"/>
    <mergeCell ref="Y8:Z8"/>
    <mergeCell ref="AA8:AJ8"/>
    <mergeCell ref="G10:V10"/>
    <mergeCell ref="W10:X10"/>
    <mergeCell ref="Y10:AJ10"/>
    <mergeCell ref="G6:R6"/>
    <mergeCell ref="AG6:AJ6"/>
    <mergeCell ref="D74:G76"/>
    <mergeCell ref="A74:C76"/>
    <mergeCell ref="H74:K76"/>
    <mergeCell ref="L74:O76"/>
    <mergeCell ref="P75:S75"/>
    <mergeCell ref="P76:S76"/>
    <mergeCell ref="X74:AA76"/>
    <mergeCell ref="P74:S74"/>
    <mergeCell ref="T74:W74"/>
    <mergeCell ref="AU64:AW64"/>
    <mergeCell ref="BG64:BI64"/>
    <mergeCell ref="A21:C21"/>
    <mergeCell ref="A22:C22"/>
    <mergeCell ref="V21:W21"/>
    <mergeCell ref="BK64:BM64"/>
    <mergeCell ref="Y20:AJ20"/>
    <mergeCell ref="S22:AJ22"/>
    <mergeCell ref="D41:F41"/>
    <mergeCell ref="G41:H41"/>
    <mergeCell ref="I41:L41"/>
    <mergeCell ref="D42:F43"/>
    <mergeCell ref="M41:O41"/>
    <mergeCell ref="M22:O22"/>
    <mergeCell ref="P22:Q22"/>
    <mergeCell ref="D22:F22"/>
    <mergeCell ref="G22:L22"/>
    <mergeCell ref="D36:F36"/>
    <mergeCell ref="D38:F39"/>
    <mergeCell ref="D40:F40"/>
    <mergeCell ref="G36:L36"/>
    <mergeCell ref="G39:L39"/>
    <mergeCell ref="G40:L40"/>
    <mergeCell ref="A27:C27"/>
    <mergeCell ref="D34:F35"/>
    <mergeCell ref="H34:L34"/>
    <mergeCell ref="N34:W34"/>
    <mergeCell ref="Y34:AJ34"/>
    <mergeCell ref="G35:L35"/>
    <mergeCell ref="T35:U35"/>
    <mergeCell ref="V35:W35"/>
    <mergeCell ref="D31:F31"/>
    <mergeCell ref="G31:H31"/>
    <mergeCell ref="I31:L31"/>
    <mergeCell ref="M31:O31"/>
    <mergeCell ref="P31:Q31"/>
    <mergeCell ref="AB35:AJ35"/>
    <mergeCell ref="S31:AJ31"/>
    <mergeCell ref="P33:Q33"/>
    <mergeCell ref="G12:AJ12"/>
    <mergeCell ref="AB39:AJ39"/>
    <mergeCell ref="M40:O40"/>
    <mergeCell ref="P40:Q40"/>
    <mergeCell ref="S40:AJ40"/>
    <mergeCell ref="P41:Q41"/>
    <mergeCell ref="S37:AJ37"/>
    <mergeCell ref="S41:AJ41"/>
    <mergeCell ref="S45:AJ45"/>
    <mergeCell ref="T25:U25"/>
    <mergeCell ref="V25:W25"/>
    <mergeCell ref="N38:W38"/>
    <mergeCell ref="Y38:AJ38"/>
    <mergeCell ref="M36:O36"/>
    <mergeCell ref="P36:Q36"/>
    <mergeCell ref="S36:AJ36"/>
    <mergeCell ref="AB43:AJ43"/>
    <mergeCell ref="P30:Q30"/>
    <mergeCell ref="S30:AJ30"/>
    <mergeCell ref="AB29:AJ29"/>
    <mergeCell ref="H42:L42"/>
    <mergeCell ref="N42:W42"/>
    <mergeCell ref="Y42:AJ42"/>
    <mergeCell ref="G43:L43"/>
    <mergeCell ref="A44:C44"/>
    <mergeCell ref="A45:C45"/>
    <mergeCell ref="D37:F37"/>
    <mergeCell ref="G37:H37"/>
    <mergeCell ref="I37:L37"/>
    <mergeCell ref="M37:O37"/>
    <mergeCell ref="P37:Q37"/>
    <mergeCell ref="T39:U39"/>
    <mergeCell ref="V39:W39"/>
    <mergeCell ref="H38:L38"/>
    <mergeCell ref="T43:U43"/>
    <mergeCell ref="V43:W43"/>
    <mergeCell ref="D44:F44"/>
    <mergeCell ref="G44:L44"/>
    <mergeCell ref="M44:O44"/>
    <mergeCell ref="P44:Q44"/>
    <mergeCell ref="S44:AJ44"/>
    <mergeCell ref="D45:F45"/>
    <mergeCell ref="G45:H45"/>
    <mergeCell ref="I45:L45"/>
    <mergeCell ref="M45:O45"/>
    <mergeCell ref="P45:Q45"/>
    <mergeCell ref="A35:C35"/>
    <mergeCell ref="A36:C36"/>
    <mergeCell ref="A37:C37"/>
    <mergeCell ref="A38:C38"/>
    <mergeCell ref="A39:C39"/>
    <mergeCell ref="A40:C40"/>
    <mergeCell ref="A41:C41"/>
    <mergeCell ref="A42:C42"/>
    <mergeCell ref="A43:C43"/>
    <mergeCell ref="A31:C31"/>
    <mergeCell ref="A26:C26"/>
    <mergeCell ref="A34:C34"/>
    <mergeCell ref="S49:U50"/>
    <mergeCell ref="V49:X50"/>
    <mergeCell ref="Y49:AA50"/>
    <mergeCell ref="A62:F62"/>
    <mergeCell ref="G62:H62"/>
    <mergeCell ref="A54:F54"/>
    <mergeCell ref="A55:F55"/>
    <mergeCell ref="A56:F56"/>
    <mergeCell ref="A57:F57"/>
    <mergeCell ref="A58:F58"/>
    <mergeCell ref="A59:F59"/>
    <mergeCell ref="A60:F60"/>
    <mergeCell ref="A61:F61"/>
    <mergeCell ref="J59:K59"/>
    <mergeCell ref="J60:K60"/>
    <mergeCell ref="J61:K61"/>
    <mergeCell ref="J62:K62"/>
    <mergeCell ref="J51:K51"/>
    <mergeCell ref="A48:F50"/>
    <mergeCell ref="A51:F51"/>
    <mergeCell ref="A52:F52"/>
    <mergeCell ref="A53:F53"/>
    <mergeCell ref="G52:H52"/>
    <mergeCell ref="G53:H53"/>
    <mergeCell ref="G48:I50"/>
    <mergeCell ref="M51:N51"/>
    <mergeCell ref="M52:N52"/>
    <mergeCell ref="M53:N53"/>
    <mergeCell ref="J49:L50"/>
    <mergeCell ref="M49:O50"/>
    <mergeCell ref="J48:R48"/>
    <mergeCell ref="P51:Q51"/>
    <mergeCell ref="P52:Q52"/>
    <mergeCell ref="P53:Q53"/>
    <mergeCell ref="AB48:AJ48"/>
    <mergeCell ref="AB49:AD50"/>
    <mergeCell ref="AE49:AG50"/>
    <mergeCell ref="AH49:AJ50"/>
    <mergeCell ref="G51:H51"/>
    <mergeCell ref="S51:T51"/>
    <mergeCell ref="S52:T52"/>
    <mergeCell ref="S53:T53"/>
    <mergeCell ref="Y51:Z51"/>
    <mergeCell ref="Y52:Z52"/>
    <mergeCell ref="Y53:Z53"/>
    <mergeCell ref="AE51:AF51"/>
    <mergeCell ref="AE52:AF52"/>
    <mergeCell ref="AE53:AF53"/>
    <mergeCell ref="P49:R50"/>
    <mergeCell ref="S48:AA48"/>
    <mergeCell ref="J52:K52"/>
    <mergeCell ref="J53:K53"/>
    <mergeCell ref="P62:Q62"/>
    <mergeCell ref="M54:N54"/>
    <mergeCell ref="M55:N55"/>
    <mergeCell ref="M56:N56"/>
    <mergeCell ref="M57:N57"/>
    <mergeCell ref="M58:N58"/>
    <mergeCell ref="M59:N59"/>
    <mergeCell ref="M60:N60"/>
    <mergeCell ref="M61:N61"/>
    <mergeCell ref="M62:N62"/>
    <mergeCell ref="P54:Q54"/>
    <mergeCell ref="P55:Q55"/>
    <mergeCell ref="P56:Q56"/>
    <mergeCell ref="P57:Q57"/>
    <mergeCell ref="P58:Q58"/>
    <mergeCell ref="S54:T54"/>
    <mergeCell ref="S55:T55"/>
    <mergeCell ref="S56:T56"/>
    <mergeCell ref="S57:T57"/>
    <mergeCell ref="S58:T58"/>
    <mergeCell ref="S59:T59"/>
    <mergeCell ref="S60:T60"/>
    <mergeCell ref="S61:T61"/>
    <mergeCell ref="V60:W60"/>
    <mergeCell ref="V61:W61"/>
    <mergeCell ref="AE61:AF61"/>
    <mergeCell ref="Y62:Z62"/>
    <mergeCell ref="AB51:AC51"/>
    <mergeCell ref="AB52:AC52"/>
    <mergeCell ref="AB53:AC53"/>
    <mergeCell ref="AB54:AC54"/>
    <mergeCell ref="AB55:AC55"/>
    <mergeCell ref="AB56:AC56"/>
    <mergeCell ref="AB57:AC57"/>
    <mergeCell ref="AB58:AC58"/>
    <mergeCell ref="AB59:AC59"/>
    <mergeCell ref="AB60:AC60"/>
    <mergeCell ref="AB61:AC61"/>
    <mergeCell ref="AB62:AC62"/>
    <mergeCell ref="Y54:Z54"/>
    <mergeCell ref="Y55:Z55"/>
    <mergeCell ref="Y56:Z56"/>
    <mergeCell ref="Y57:Z57"/>
    <mergeCell ref="Y58:Z58"/>
    <mergeCell ref="Y59:Z59"/>
    <mergeCell ref="Y60:Z60"/>
    <mergeCell ref="AE58:AF58"/>
    <mergeCell ref="AE59:AF59"/>
    <mergeCell ref="Y61:Z61"/>
    <mergeCell ref="P8:R8"/>
    <mergeCell ref="A63:I65"/>
    <mergeCell ref="AB19:AC19"/>
    <mergeCell ref="AB33:AC33"/>
    <mergeCell ref="S71:W71"/>
    <mergeCell ref="M63:N63"/>
    <mergeCell ref="P63:Q63"/>
    <mergeCell ref="S63:T63"/>
    <mergeCell ref="V63:W63"/>
    <mergeCell ref="Y63:Z63"/>
    <mergeCell ref="AB63:AC63"/>
    <mergeCell ref="S62:T62"/>
    <mergeCell ref="V51:W51"/>
    <mergeCell ref="V52:W52"/>
    <mergeCell ref="V53:W53"/>
    <mergeCell ref="V54:W54"/>
    <mergeCell ref="V55:W55"/>
    <mergeCell ref="V56:W56"/>
    <mergeCell ref="V57:W57"/>
    <mergeCell ref="V58:W58"/>
    <mergeCell ref="V59:W59"/>
    <mergeCell ref="V17:W17"/>
    <mergeCell ref="V62:W62"/>
    <mergeCell ref="G59:H59"/>
    <mergeCell ref="AH17:AI17"/>
    <mergeCell ref="AG1:AJ1"/>
    <mergeCell ref="AE63:AF63"/>
    <mergeCell ref="AH63:AI63"/>
    <mergeCell ref="AH64:AI64"/>
    <mergeCell ref="AE62:AF62"/>
    <mergeCell ref="AH51:AI51"/>
    <mergeCell ref="AH52:AI52"/>
    <mergeCell ref="AH53:AI53"/>
    <mergeCell ref="AH54:AI54"/>
    <mergeCell ref="AH55:AI55"/>
    <mergeCell ref="AH56:AI56"/>
    <mergeCell ref="AH57:AI57"/>
    <mergeCell ref="AH58:AI58"/>
    <mergeCell ref="AH59:AI59"/>
    <mergeCell ref="AH60:AI60"/>
    <mergeCell ref="AH61:AI61"/>
    <mergeCell ref="AH62:AI62"/>
    <mergeCell ref="AE54:AF54"/>
    <mergeCell ref="AE55:AF55"/>
    <mergeCell ref="AE56:AF56"/>
    <mergeCell ref="AE57:AF57"/>
    <mergeCell ref="AE60:AF60"/>
    <mergeCell ref="AF17:AG17"/>
  </mergeCells>
  <phoneticPr fontId="5"/>
  <dataValidations count="8">
    <dataValidation type="list" allowBlank="1" showInputMessage="1" showErrorMessage="1" sqref="Y6:Z6 AA9:AB9" xr:uid="{00000000-0002-0000-0000-000000000000}">
      <formula1>"明治,大正,昭和,平成,令和"</formula1>
    </dataValidation>
    <dataValidation type="list" allowBlank="1" showInputMessage="1" showErrorMessage="1" sqref="Y8:Z8 W10:X10" xr:uid="{00000000-0002-0000-0000-000001000000}">
      <formula1>"有,無"</formula1>
    </dataValidation>
    <dataValidation type="list" allowBlank="1" showInputMessage="1" showErrorMessage="1" sqref="C86:D87" xr:uid="{00000000-0002-0000-0000-000002000000}">
      <formula1>"○,×"</formula1>
    </dataValidation>
    <dataValidation type="list" allowBlank="1" showInputMessage="1" showErrorMessage="1" sqref="A30:C30 A22:C22 A26:C26" xr:uid="{00000000-0002-0000-0000-000003000000}">
      <formula1>"更新,継続利用"</formula1>
    </dataValidation>
    <dataValidation type="list" allowBlank="1" showInputMessage="1" showErrorMessage="1" sqref="W14:Z14" xr:uid="{00000000-0002-0000-0000-000004000000}">
      <formula1>"本則課税,簡易課税,免税"</formula1>
    </dataValidation>
    <dataValidation type="list" allowBlank="1" showInputMessage="1" showErrorMessage="1" sqref="A36:C36 A40:C40 A44:C44" xr:uid="{00000000-0002-0000-0000-000005000000}">
      <formula1>"当該事業,継続利用,その他,　"</formula1>
    </dataValidation>
    <dataValidation type="whole" allowBlank="1" showInputMessage="1" showErrorMessage="1" sqref="G51:H62" xr:uid="{00000000-0002-0000-0000-000006000000}">
      <formula1>1</formula1>
      <formula2>999</formula2>
    </dataValidation>
    <dataValidation type="whole" allowBlank="1" showInputMessage="1" showErrorMessage="1" sqref="J51:K62 M51:N62 S51:T62 V51:W62" xr:uid="{00000000-0002-0000-0000-000007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9246" r:id="rId4" name="Check Box 30">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9247" r:id="rId5" name="Check Box 31">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9248" r:id="rId6" name="Check Box 32">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9266" r:id="rId7" name="Check Box 50">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9267" r:id="rId8" name="Check Box 51">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9268" r:id="rId9" name="Check Box 52">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9269" r:id="rId10" name="Check Box 53">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9270" r:id="rId11" name="Check Box 54">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9271" r:id="rId12" name="Check Box 55">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9272" r:id="rId13" name="Check Box 56">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9273" r:id="rId14" name="Check Box 57">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9274" r:id="rId15" name="Check Box 58">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9275" r:id="rId16" name="Check Box 59">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9276" r:id="rId17" name="Check Box 60">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9277" r:id="rId18" name="Check Box 61">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9278" r:id="rId19" name="Check Box 62">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9279" r:id="rId20" name="Check Box 63">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9280" r:id="rId21" name="Check Box 64">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mc:AlternateContent xmlns:mc="http://schemas.openxmlformats.org/markup-compatibility/2006">
          <mc:Choice Requires="x14">
            <control shapeId="9283" r:id="rId22" name="Check Box 67">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9284" r:id="rId23" name="Check Box 68">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【記載例】要望調査票</vt:lpstr>
      <vt:lpstr>【記載例】要望調査票!Print_Area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2025-12-18T05:04:50Z</dcterms:modified>
</cp:coreProperties>
</file>