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" sheetId="1" r:id="rId1"/>
  </sheets>
  <definedNames>
    <definedName name="_xlnm.Print_Area" localSheetId="0">'9'!$A$1:$X$62</definedName>
  </definedNames>
  <calcPr fullCalcOnLoad="1" refMode="R1C1"/>
</workbook>
</file>

<file path=xl/sharedStrings.xml><?xml version="1.0" encoding="utf-8"?>
<sst xmlns="http://schemas.openxmlformats.org/spreadsheetml/2006/main" count="164" uniqueCount="72">
  <si>
    <t>男</t>
  </si>
  <si>
    <t>女</t>
  </si>
  <si>
    <t>世帯数</t>
  </si>
  <si>
    <t>総数</t>
  </si>
  <si>
    <t>人</t>
  </si>
  <si>
    <t>％</t>
  </si>
  <si>
    <t xml:space="preserve"> 鶴岡地域</t>
  </si>
  <si>
    <t xml:space="preserve"> </t>
  </si>
  <si>
    <t xml:space="preserve"> 藤島地域</t>
  </si>
  <si>
    <t xml:space="preserve"> 藤島地区</t>
  </si>
  <si>
    <t xml:space="preserve"> 東栄地区</t>
  </si>
  <si>
    <t xml:space="preserve"> 八栄島地区</t>
  </si>
  <si>
    <t xml:space="preserve"> 長沼地区</t>
  </si>
  <si>
    <t xml:space="preserve"> 渡前地区</t>
  </si>
  <si>
    <t xml:space="preserve"> 羽黒地域</t>
  </si>
  <si>
    <t xml:space="preserve"> 泉地区</t>
  </si>
  <si>
    <t xml:space="preserve"> 広瀬地区</t>
  </si>
  <si>
    <t xml:space="preserve"> 手向地区</t>
  </si>
  <si>
    <t xml:space="preserve"> 櫛引地域</t>
  </si>
  <si>
    <t xml:space="preserve"> 黒川地区</t>
  </si>
  <si>
    <t xml:space="preserve"> 朝日地域</t>
  </si>
  <si>
    <t xml:space="preserve"> 温海地域</t>
  </si>
  <si>
    <t>地　　　　域
地　　　　区</t>
  </si>
  <si>
    <t>平成12年国勢調査(組替)</t>
  </si>
  <si>
    <t>平成12年～平成17年の増減数</t>
  </si>
  <si>
    <t>平成12年～平成17年の増減率</t>
  </si>
  <si>
    <t>構　成　比</t>
  </si>
  <si>
    <t>性比</t>
  </si>
  <si>
    <t>人　　口</t>
  </si>
  <si>
    <t>世帯数</t>
  </si>
  <si>
    <t>人　口</t>
  </si>
  <si>
    <t>平成17年</t>
  </si>
  <si>
    <t>平成12年</t>
  </si>
  <si>
    <t>世帯</t>
  </si>
  <si>
    <t>人</t>
  </si>
  <si>
    <t>総　　数</t>
  </si>
  <si>
    <t>9　地区別人口・世帯数（平成17年・平成12年）</t>
  </si>
  <si>
    <t>％</t>
  </si>
  <si>
    <t xml:space="preserve"> 山添地区</t>
  </si>
  <si>
    <t xml:space="preserve"> 　　西郷地区</t>
  </si>
  <si>
    <t>　 　大山地区</t>
  </si>
  <si>
    <t>　 　湯野浜地区</t>
  </si>
  <si>
    <t>　 　加茂地区</t>
  </si>
  <si>
    <t>　 　豊浦地区</t>
  </si>
  <si>
    <t>　 　上郷地区</t>
  </si>
  <si>
    <t>　 　田川地区</t>
  </si>
  <si>
    <t>　 　栄地区</t>
  </si>
  <si>
    <t>　 　京田地区</t>
  </si>
  <si>
    <t>　 　大泉地区</t>
  </si>
  <si>
    <t>　 　湯田川地区</t>
  </si>
  <si>
    <t>　 　黄金地区</t>
  </si>
  <si>
    <t xml:space="preserve"> 　　斎地区</t>
  </si>
  <si>
    <t>　 　第６学区</t>
  </si>
  <si>
    <t>　 　第５学区</t>
  </si>
  <si>
    <t>　 　第４学区</t>
  </si>
  <si>
    <t>　 　第１学区</t>
  </si>
  <si>
    <t>　 　第２学区</t>
  </si>
  <si>
    <t>　 　第３学区</t>
  </si>
  <si>
    <t xml:space="preserve"> 　　第一地区</t>
  </si>
  <si>
    <t xml:space="preserve"> 　　第二地区</t>
  </si>
  <si>
    <t xml:space="preserve"> 　　第三地区</t>
  </si>
  <si>
    <t xml:space="preserve"> 　　第四地区</t>
  </si>
  <si>
    <t>　 　大鳥地区</t>
  </si>
  <si>
    <t>　　 朝日大泉地区</t>
  </si>
  <si>
    <t>　　 大針地区</t>
  </si>
  <si>
    <t>　　 本郷地区</t>
  </si>
  <si>
    <t>　 　名川地区</t>
  </si>
  <si>
    <t>　 　熊出地区</t>
  </si>
  <si>
    <t>　 　大網地区</t>
  </si>
  <si>
    <t>　　 東岩本地区</t>
  </si>
  <si>
    <t>平成17年国勢調査</t>
  </si>
  <si>
    <t>資料：国勢調査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</si>
</sst>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0.0;[Red]\-0.0"/>
    <numFmt numFmtId="178" formatCode="0.0;[Red]0.0"/>
    <numFmt numFmtId="179" formatCode="#,##0_ "/>
    <numFmt numFmtId="180" formatCode="#,##0.0;[Red]\-#,##0.0"/>
    <numFmt numFmtId="181" formatCode="0.0_ ;[Red]\-0.0\ "/>
    <numFmt numFmtId="182" formatCode="_*\ #,##0\ ;\ * \-#,##0\ ;\ * &quot;-&quot;;_@\ "/>
    <numFmt numFmtId="183" formatCode="#,##0_ ;[Red]\-#,##0\ "/>
    <numFmt numFmtId="184" formatCode="#,##0;&quot;△ &quot;#,##0"/>
    <numFmt numFmtId="185" formatCode="#,##0\ ;\-#,##0\ ;\ &quot;-&quot;"/>
    <numFmt numFmtId="186" formatCode="_-* #,##0_-;\-* #,##0_-;_-* &quot;-&quot;_-;_-@_-"/>
    <numFmt numFmtId="187" formatCode="0.00;[Red]0.00"/>
    <numFmt numFmtId="188" formatCode="0.00;[Red]\-0.00"/>
    <numFmt numFmtId="189" formatCode="0.00_ ;[Red]\-0.00\ "/>
    <numFmt numFmtId="190" formatCode="0.00_ "/>
    <numFmt numFmtId="191" formatCode="0.0\ ;[Red]\-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;[Red]#,##0"/>
    <numFmt numFmtId="196" formatCode="#,##0.0;&quot;△ &quot;#,##0.0"/>
    <numFmt numFmtId="197" formatCode="_(* #,##0_);_(* \(#,##0\);_(* &quot;-&quot;_);_(@_)"/>
    <numFmt numFmtId="198" formatCode="#,##0.0_ ;[Red]\-#,##0.0\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9" fontId="4" fillId="0" borderId="0" xfId="21" applyNumberFormat="1" applyFont="1" applyFill="1">
      <alignment/>
      <protection/>
    </xf>
    <xf numFmtId="179" fontId="4" fillId="0" borderId="0" xfId="21" applyNumberFormat="1" applyFont="1" applyFill="1" applyBorder="1">
      <alignment/>
      <protection/>
    </xf>
    <xf numFmtId="180" fontId="4" fillId="0" borderId="0" xfId="21" applyNumberFormat="1" applyFont="1" applyFill="1">
      <alignment/>
      <protection/>
    </xf>
    <xf numFmtId="179" fontId="2" fillId="0" borderId="0" xfId="21" applyNumberFormat="1" applyFont="1" applyFill="1" applyBorder="1">
      <alignment/>
      <protection/>
    </xf>
    <xf numFmtId="179" fontId="2" fillId="0" borderId="0" xfId="21" applyNumberFormat="1" applyFont="1" applyFill="1">
      <alignment/>
      <protection/>
    </xf>
    <xf numFmtId="180" fontId="2" fillId="0" borderId="1" xfId="21" applyNumberFormat="1" applyFont="1" applyFill="1" applyBorder="1" applyAlignment="1" quotePrefix="1">
      <alignment horizontal="center" vertical="center"/>
      <protection/>
    </xf>
    <xf numFmtId="180" fontId="2" fillId="0" borderId="2" xfId="21" applyNumberFormat="1" applyFont="1" applyFill="1" applyBorder="1" applyAlignment="1" quotePrefix="1">
      <alignment horizontal="center" vertical="center"/>
      <protection/>
    </xf>
    <xf numFmtId="179" fontId="2" fillId="0" borderId="3" xfId="21" applyNumberFormat="1" applyFont="1" applyFill="1" applyBorder="1" applyAlignment="1">
      <alignment horizontal="center" vertical="center"/>
      <protection/>
    </xf>
    <xf numFmtId="180" fontId="2" fillId="0" borderId="3" xfId="21" applyNumberFormat="1" applyFont="1" applyFill="1" applyBorder="1" applyAlignment="1" quotePrefix="1">
      <alignment horizontal="right" vertical="center"/>
      <protection/>
    </xf>
    <xf numFmtId="180" fontId="2" fillId="0" borderId="0" xfId="21" applyNumberFormat="1" applyFont="1" applyFill="1" applyBorder="1" applyAlignment="1" quotePrefix="1">
      <alignment horizontal="right" vertical="center"/>
      <protection/>
    </xf>
    <xf numFmtId="179" fontId="2" fillId="0" borderId="3" xfId="21" applyNumberFormat="1" applyFont="1" applyFill="1" applyBorder="1" applyAlignment="1">
      <alignment horizontal="left" vertical="center"/>
      <protection/>
    </xf>
    <xf numFmtId="179" fontId="2" fillId="0" borderId="3" xfId="21" applyNumberFormat="1" applyFont="1" applyFill="1" applyBorder="1" applyAlignment="1">
      <alignment horizontal="left" indent="1"/>
      <protection/>
    </xf>
    <xf numFmtId="179" fontId="2" fillId="0" borderId="3" xfId="21" applyNumberFormat="1" applyFont="1" applyFill="1" applyBorder="1" quotePrefix="1">
      <alignment/>
      <protection/>
    </xf>
    <xf numFmtId="180" fontId="2" fillId="0" borderId="4" xfId="21" applyNumberFormat="1" applyFont="1" applyFill="1" applyBorder="1">
      <alignment/>
      <protection/>
    </xf>
    <xf numFmtId="180" fontId="2" fillId="0" borderId="5" xfId="21" applyNumberFormat="1" applyFont="1" applyFill="1" applyBorder="1">
      <alignment/>
      <protection/>
    </xf>
    <xf numFmtId="180" fontId="2" fillId="0" borderId="6" xfId="21" applyNumberFormat="1" applyFont="1" applyFill="1" applyBorder="1">
      <alignment/>
      <protection/>
    </xf>
    <xf numFmtId="180" fontId="2" fillId="0" borderId="0" xfId="21" applyNumberFormat="1" applyFont="1" applyFill="1" applyBorder="1" applyAlignment="1" quotePrefix="1">
      <alignment horizontal="right" vertical="top"/>
      <protection/>
    </xf>
    <xf numFmtId="180" fontId="2" fillId="0" borderId="3" xfId="21" applyNumberFormat="1" applyFont="1" applyFill="1" applyBorder="1" applyAlignment="1" quotePrefix="1">
      <alignment horizontal="right" vertical="top"/>
      <protection/>
    </xf>
    <xf numFmtId="179" fontId="2" fillId="0" borderId="7" xfId="21" applyNumberFormat="1" applyFont="1" applyFill="1" applyBorder="1" applyAlignment="1">
      <alignment horizontal="center" vertical="center"/>
      <protection/>
    </xf>
    <xf numFmtId="179" fontId="2" fillId="0" borderId="6" xfId="21" applyNumberFormat="1" applyFont="1" applyFill="1" applyBorder="1">
      <alignment/>
      <protection/>
    </xf>
    <xf numFmtId="0" fontId="4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 vertical="top"/>
      <protection/>
    </xf>
    <xf numFmtId="38" fontId="2" fillId="0" borderId="8" xfId="21" applyNumberFormat="1" applyFont="1" applyFill="1" applyBorder="1" applyAlignment="1">
      <alignment horizontal="centerContinuous" vertical="center"/>
      <protection/>
    </xf>
    <xf numFmtId="38" fontId="2" fillId="0" borderId="9" xfId="21" applyNumberFormat="1" applyFont="1" applyFill="1" applyBorder="1" applyAlignment="1">
      <alignment horizontal="centerContinuous" vertical="center"/>
      <protection/>
    </xf>
    <xf numFmtId="38" fontId="2" fillId="0" borderId="10" xfId="21" applyNumberFormat="1" applyFont="1" applyFill="1" applyBorder="1" applyAlignment="1">
      <alignment horizontal="centerContinuous" vertical="center"/>
      <protection/>
    </xf>
    <xf numFmtId="180" fontId="2" fillId="0" borderId="8" xfId="21" applyNumberFormat="1" applyFont="1" applyFill="1" applyBorder="1" applyAlignment="1">
      <alignment horizontal="centerContinuous" vertical="center"/>
      <protection/>
    </xf>
    <xf numFmtId="180" fontId="2" fillId="0" borderId="9" xfId="21" applyNumberFormat="1" applyFont="1" applyFill="1" applyBorder="1" applyAlignment="1">
      <alignment horizontal="centerContinuous" vertical="center"/>
      <protection/>
    </xf>
    <xf numFmtId="38" fontId="2" fillId="0" borderId="2" xfId="21" applyNumberFormat="1" applyFont="1" applyFill="1" applyBorder="1" applyAlignment="1">
      <alignment horizontal="centerContinuous" vertical="center"/>
      <protection/>
    </xf>
    <xf numFmtId="38" fontId="2" fillId="0" borderId="2" xfId="21" applyNumberFormat="1" applyFont="1" applyFill="1" applyBorder="1" applyAlignment="1" quotePrefix="1">
      <alignment horizontal="centerContinuous" vertical="center"/>
      <protection/>
    </xf>
    <xf numFmtId="38" fontId="2" fillId="0" borderId="1" xfId="21" applyNumberFormat="1" applyFont="1" applyFill="1" applyBorder="1" applyAlignment="1" quotePrefix="1">
      <alignment horizontal="centerContinuous" vertical="center"/>
      <protection/>
    </xf>
    <xf numFmtId="180" fontId="2" fillId="0" borderId="1" xfId="21" applyNumberFormat="1" applyFont="1" applyFill="1" applyBorder="1" applyAlignment="1">
      <alignment horizontal="centerContinuous" vertical="center"/>
      <protection/>
    </xf>
    <xf numFmtId="180" fontId="2" fillId="0" borderId="1" xfId="21" applyNumberFormat="1" applyFont="1" applyFill="1" applyBorder="1" applyAlignment="1" quotePrefix="1">
      <alignment horizontal="centerContinuous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179" fontId="2" fillId="0" borderId="11" xfId="21" applyNumberFormat="1" applyFont="1" applyFill="1" applyBorder="1" applyAlignment="1">
      <alignment horizontal="center" vertical="center"/>
      <protection/>
    </xf>
    <xf numFmtId="38" fontId="2" fillId="0" borderId="0" xfId="21" applyNumberFormat="1" applyFont="1" applyFill="1" applyBorder="1" applyAlignment="1">
      <alignment horizontal="right" vertical="top"/>
      <protection/>
    </xf>
    <xf numFmtId="38" fontId="2" fillId="0" borderId="0" xfId="21" applyNumberFormat="1" applyFont="1" applyFill="1" applyBorder="1" applyAlignment="1" quotePrefix="1">
      <alignment horizontal="right" vertical="top"/>
      <protection/>
    </xf>
    <xf numFmtId="38" fontId="2" fillId="0" borderId="12" xfId="21" applyNumberFormat="1" applyFont="1" applyFill="1" applyBorder="1" applyAlignment="1" quotePrefix="1">
      <alignment horizontal="right" vertical="top"/>
      <protection/>
    </xf>
    <xf numFmtId="38" fontId="2" fillId="0" borderId="3" xfId="21" applyNumberFormat="1" applyFont="1" applyFill="1" applyBorder="1" applyAlignment="1" quotePrefix="1">
      <alignment horizontal="right" vertical="top"/>
      <protection/>
    </xf>
    <xf numFmtId="180" fontId="2" fillId="0" borderId="12" xfId="21" applyNumberFormat="1" applyFont="1" applyFill="1" applyBorder="1" applyAlignment="1" quotePrefix="1">
      <alignment horizontal="right" vertical="top"/>
      <protection/>
    </xf>
    <xf numFmtId="180" fontId="2" fillId="0" borderId="3" xfId="21" applyNumberFormat="1" applyFont="1" applyFill="1" applyBorder="1" applyAlignment="1">
      <alignment horizontal="right" vertical="top"/>
      <protection/>
    </xf>
    <xf numFmtId="179" fontId="2" fillId="0" borderId="12" xfId="21" applyNumberFormat="1" applyFont="1" applyFill="1" applyBorder="1" applyAlignment="1">
      <alignment horizontal="center" vertical="center"/>
      <protection/>
    </xf>
    <xf numFmtId="38" fontId="2" fillId="0" borderId="0" xfId="21" applyNumberFormat="1" applyFont="1" applyFill="1" applyBorder="1" applyAlignment="1" quotePrefix="1">
      <alignment horizontal="right" vertical="center"/>
      <protection/>
    </xf>
    <xf numFmtId="38" fontId="2" fillId="0" borderId="3" xfId="21" applyNumberFormat="1" applyFont="1" applyFill="1" applyBorder="1" applyAlignment="1" quotePrefix="1">
      <alignment horizontal="right" vertical="center"/>
      <protection/>
    </xf>
    <xf numFmtId="184" fontId="2" fillId="0" borderId="3" xfId="21" applyNumberFormat="1" applyFont="1" applyFill="1" applyBorder="1" applyAlignment="1" quotePrefix="1">
      <alignment horizontal="right" vertical="center"/>
      <protection/>
    </xf>
    <xf numFmtId="184" fontId="2" fillId="0" borderId="0" xfId="21" applyNumberFormat="1" applyFont="1" applyFill="1" applyBorder="1" applyAlignment="1" quotePrefix="1">
      <alignment horizontal="right" vertical="center"/>
      <protection/>
    </xf>
    <xf numFmtId="196" fontId="2" fillId="0" borderId="0" xfId="21" applyNumberFormat="1" applyFont="1" applyFill="1" applyBorder="1" applyAlignment="1" quotePrefix="1">
      <alignment horizontal="right" vertical="center"/>
      <protection/>
    </xf>
    <xf numFmtId="180" fontId="2" fillId="0" borderId="12" xfId="21" applyNumberFormat="1" applyFont="1" applyFill="1" applyBorder="1" applyAlignment="1" quotePrefix="1">
      <alignment horizontal="right" vertical="center"/>
      <protection/>
    </xf>
    <xf numFmtId="38" fontId="2" fillId="0" borderId="12" xfId="21" applyNumberFormat="1" applyFont="1" applyFill="1" applyBorder="1" applyAlignment="1" quotePrefix="1">
      <alignment horizontal="right" vertical="center"/>
      <protection/>
    </xf>
    <xf numFmtId="179" fontId="2" fillId="0" borderId="12" xfId="21" applyNumberFormat="1" applyFont="1" applyFill="1" applyBorder="1" applyAlignment="1">
      <alignment horizontal="left" vertical="center"/>
      <protection/>
    </xf>
    <xf numFmtId="38" fontId="9" fillId="0" borderId="12" xfId="17" applyFont="1" applyFill="1" applyBorder="1" applyAlignment="1">
      <alignment wrapText="1"/>
    </xf>
    <xf numFmtId="38" fontId="2" fillId="0" borderId="0" xfId="21" applyNumberFormat="1" applyFont="1" applyFill="1" applyBorder="1" quotePrefix="1">
      <alignment/>
      <protection/>
    </xf>
    <xf numFmtId="38" fontId="2" fillId="0" borderId="12" xfId="21" applyNumberFormat="1" applyFont="1" applyFill="1" applyBorder="1" quotePrefix="1">
      <alignment/>
      <protection/>
    </xf>
    <xf numFmtId="38" fontId="2" fillId="0" borderId="3" xfId="21" applyNumberFormat="1" applyFont="1" applyFill="1" applyBorder="1" quotePrefix="1">
      <alignment/>
      <protection/>
    </xf>
    <xf numFmtId="179" fontId="2" fillId="0" borderId="12" xfId="21" applyNumberFormat="1" applyFont="1" applyFill="1" applyBorder="1" quotePrefix="1">
      <alignment/>
      <protection/>
    </xf>
    <xf numFmtId="179" fontId="2" fillId="0" borderId="12" xfId="21" applyNumberFormat="1" applyFont="1" applyFill="1" applyBorder="1" applyAlignment="1">
      <alignment horizontal="left" indent="1"/>
      <protection/>
    </xf>
    <xf numFmtId="179" fontId="2" fillId="0" borderId="5" xfId="21" applyNumberFormat="1" applyFont="1" applyFill="1" applyBorder="1">
      <alignment/>
      <protection/>
    </xf>
    <xf numFmtId="38" fontId="2" fillId="0" borderId="4" xfId="21" applyNumberFormat="1" applyFont="1" applyFill="1" applyBorder="1">
      <alignment/>
      <protection/>
    </xf>
    <xf numFmtId="38" fontId="2" fillId="0" borderId="5" xfId="21" applyNumberFormat="1" applyFont="1" applyFill="1" applyBorder="1">
      <alignment/>
      <protection/>
    </xf>
    <xf numFmtId="38" fontId="2" fillId="0" borderId="6" xfId="21" applyNumberFormat="1" applyFont="1" applyFill="1" applyBorder="1">
      <alignment/>
      <protection/>
    </xf>
    <xf numFmtId="38" fontId="4" fillId="0" borderId="0" xfId="21" applyNumberFormat="1" applyFont="1" applyFill="1">
      <alignment/>
      <protection/>
    </xf>
    <xf numFmtId="180" fontId="2" fillId="0" borderId="13" xfId="21" applyNumberFormat="1" applyFont="1" applyFill="1" applyBorder="1" applyAlignment="1" quotePrefix="1">
      <alignment horizontal="right" vertical="top"/>
      <protection/>
    </xf>
    <xf numFmtId="180" fontId="2" fillId="0" borderId="11" xfId="21" applyNumberFormat="1" applyFont="1" applyFill="1" applyBorder="1" applyAlignment="1" quotePrefix="1">
      <alignment horizontal="right" vertical="top"/>
      <protection/>
    </xf>
    <xf numFmtId="179" fontId="2" fillId="0" borderId="14" xfId="21" applyNumberFormat="1" applyFont="1" applyFill="1" applyBorder="1" applyAlignment="1">
      <alignment horizontal="center" vertical="center" wrapText="1"/>
      <protection/>
    </xf>
    <xf numFmtId="179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80" fontId="2" fillId="0" borderId="9" xfId="21" applyNumberFormat="1" applyFont="1" applyFill="1" applyBorder="1" applyAlignment="1">
      <alignment horizontal="center" vertical="center"/>
      <protection/>
    </xf>
    <xf numFmtId="179" fontId="2" fillId="0" borderId="16" xfId="21" applyNumberFormat="1" applyFont="1" applyFill="1" applyBorder="1" applyAlignment="1">
      <alignment horizontal="center" vertical="center" wrapText="1"/>
      <protection/>
    </xf>
    <xf numFmtId="179" fontId="2" fillId="0" borderId="3" xfId="21" applyNumberFormat="1" applyFont="1" applyFill="1" applyBorder="1" applyAlignment="1">
      <alignment horizontal="center" vertical="center" wrapText="1"/>
      <protection/>
    </xf>
    <xf numFmtId="38" fontId="2" fillId="0" borderId="13" xfId="21" applyNumberFormat="1" applyFont="1" applyFill="1" applyBorder="1" applyAlignment="1" quotePrefix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38" fontId="2" fillId="0" borderId="7" xfId="21" applyNumberFormat="1" applyFont="1" applyFill="1" applyBorder="1" applyAlignment="1" quotePrefix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 wrapText="1"/>
      <protection/>
    </xf>
    <xf numFmtId="38" fontId="9" fillId="0" borderId="3" xfId="17" applyFont="1" applyFill="1" applyBorder="1" applyAlignment="1">
      <alignment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区別人口世帯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SheetLayoutView="100" workbookViewId="0" topLeftCell="A1">
      <pane ySplit="4" topLeftCell="BM5" activePane="bottomLeft" state="frozen"/>
      <selection pane="topLeft" activeCell="A1" sqref="A1"/>
      <selection pane="bottomLeft" activeCell="O1" sqref="O1"/>
    </sheetView>
  </sheetViews>
  <sheetFormatPr defaultColWidth="9.00390625" defaultRowHeight="12" customHeight="1"/>
  <cols>
    <col min="1" max="1" width="14.375" style="2" customWidth="1"/>
    <col min="2" max="7" width="6.375" style="61" customWidth="1"/>
    <col min="8" max="8" width="6.875" style="61" customWidth="1"/>
    <col min="9" max="9" width="7.125" style="61" customWidth="1"/>
    <col min="10" max="10" width="5.875" style="61" customWidth="1"/>
    <col min="11" max="11" width="7.875" style="61" customWidth="1"/>
    <col min="12" max="12" width="8.00390625" style="61" customWidth="1"/>
    <col min="13" max="13" width="7.625" style="61" customWidth="1"/>
    <col min="14" max="14" width="6.00390625" style="3" customWidth="1"/>
    <col min="15" max="15" width="6.875" style="3" customWidth="1"/>
    <col min="16" max="16" width="7.375" style="3" customWidth="1"/>
    <col min="17" max="17" width="7.25390625" style="3" customWidth="1"/>
    <col min="18" max="23" width="6.75390625" style="3" customWidth="1"/>
    <col min="24" max="24" width="14.875" style="2" customWidth="1"/>
    <col min="25" max="16384" width="7.00390625" style="1" customWidth="1"/>
  </cols>
  <sheetData>
    <row r="1" spans="1:27" s="21" customFormat="1" ht="13.5" customHeight="1">
      <c r="A1" s="22" t="s">
        <v>36</v>
      </c>
      <c r="AA1" s="74"/>
    </row>
    <row r="2" spans="1:25" s="5" customFormat="1" ht="12" customHeight="1">
      <c r="A2" s="64" t="s">
        <v>22</v>
      </c>
      <c r="B2" s="23" t="s">
        <v>70</v>
      </c>
      <c r="C2" s="24"/>
      <c r="D2" s="24"/>
      <c r="E2" s="24"/>
      <c r="F2" s="24" t="s">
        <v>23</v>
      </c>
      <c r="G2" s="24"/>
      <c r="H2" s="24"/>
      <c r="I2" s="24"/>
      <c r="J2" s="24" t="s">
        <v>24</v>
      </c>
      <c r="K2" s="24"/>
      <c r="L2" s="24"/>
      <c r="M2" s="25"/>
      <c r="N2" s="26" t="s">
        <v>25</v>
      </c>
      <c r="O2" s="27"/>
      <c r="P2" s="27"/>
      <c r="Q2" s="27"/>
      <c r="R2" s="27" t="s">
        <v>26</v>
      </c>
      <c r="S2" s="27"/>
      <c r="T2" s="27"/>
      <c r="U2" s="27"/>
      <c r="V2" s="67" t="s">
        <v>27</v>
      </c>
      <c r="W2" s="75"/>
      <c r="X2" s="68" t="s">
        <v>22</v>
      </c>
      <c r="Y2" s="4"/>
    </row>
    <row r="3" spans="1:25" s="5" customFormat="1" ht="12" customHeight="1">
      <c r="A3" s="65"/>
      <c r="B3" s="70" t="s">
        <v>2</v>
      </c>
      <c r="C3" s="28" t="s">
        <v>28</v>
      </c>
      <c r="D3" s="29"/>
      <c r="E3" s="30"/>
      <c r="F3" s="72" t="s">
        <v>2</v>
      </c>
      <c r="G3" s="28" t="s">
        <v>28</v>
      </c>
      <c r="H3" s="29"/>
      <c r="I3" s="30"/>
      <c r="J3" s="72" t="s">
        <v>2</v>
      </c>
      <c r="K3" s="28" t="s">
        <v>28</v>
      </c>
      <c r="L3" s="29"/>
      <c r="M3" s="29"/>
      <c r="N3" s="70" t="s">
        <v>2</v>
      </c>
      <c r="O3" s="28" t="s">
        <v>28</v>
      </c>
      <c r="P3" s="29"/>
      <c r="Q3" s="30"/>
      <c r="R3" s="31" t="s">
        <v>29</v>
      </c>
      <c r="S3" s="32"/>
      <c r="T3" s="31" t="s">
        <v>30</v>
      </c>
      <c r="U3" s="32"/>
      <c r="V3" s="76"/>
      <c r="W3" s="77"/>
      <c r="X3" s="69"/>
      <c r="Y3" s="4"/>
    </row>
    <row r="4" spans="1:25" s="5" customFormat="1" ht="12" customHeight="1">
      <c r="A4" s="66"/>
      <c r="B4" s="71"/>
      <c r="C4" s="33" t="s">
        <v>3</v>
      </c>
      <c r="D4" s="33" t="s">
        <v>0</v>
      </c>
      <c r="E4" s="34" t="s">
        <v>1</v>
      </c>
      <c r="F4" s="73"/>
      <c r="G4" s="33" t="s">
        <v>3</v>
      </c>
      <c r="H4" s="33" t="s">
        <v>0</v>
      </c>
      <c r="I4" s="34" t="s">
        <v>1</v>
      </c>
      <c r="J4" s="73"/>
      <c r="K4" s="33" t="s">
        <v>3</v>
      </c>
      <c r="L4" s="33" t="s">
        <v>0</v>
      </c>
      <c r="M4" s="33" t="s">
        <v>1</v>
      </c>
      <c r="N4" s="71"/>
      <c r="O4" s="33" t="s">
        <v>3</v>
      </c>
      <c r="P4" s="33" t="s">
        <v>0</v>
      </c>
      <c r="Q4" s="34" t="s">
        <v>1</v>
      </c>
      <c r="R4" s="6" t="s">
        <v>31</v>
      </c>
      <c r="S4" s="6" t="s">
        <v>32</v>
      </c>
      <c r="T4" s="6" t="s">
        <v>31</v>
      </c>
      <c r="U4" s="6" t="s">
        <v>32</v>
      </c>
      <c r="V4" s="6" t="s">
        <v>31</v>
      </c>
      <c r="W4" s="7" t="s">
        <v>32</v>
      </c>
      <c r="X4" s="78"/>
      <c r="Y4" s="4"/>
    </row>
    <row r="5" spans="1:25" s="5" customFormat="1" ht="12" customHeight="1">
      <c r="A5" s="35"/>
      <c r="B5" s="36" t="s">
        <v>33</v>
      </c>
      <c r="C5" s="36" t="s">
        <v>34</v>
      </c>
      <c r="D5" s="37" t="s">
        <v>4</v>
      </c>
      <c r="E5" s="38" t="s">
        <v>4</v>
      </c>
      <c r="F5" s="39" t="s">
        <v>33</v>
      </c>
      <c r="G5" s="37" t="s">
        <v>4</v>
      </c>
      <c r="H5" s="37" t="s">
        <v>4</v>
      </c>
      <c r="I5" s="38" t="s">
        <v>4</v>
      </c>
      <c r="J5" s="39" t="s">
        <v>33</v>
      </c>
      <c r="K5" s="37" t="s">
        <v>4</v>
      </c>
      <c r="L5" s="37" t="s">
        <v>4</v>
      </c>
      <c r="M5" s="37" t="s">
        <v>4</v>
      </c>
      <c r="N5" s="17" t="s">
        <v>5</v>
      </c>
      <c r="O5" s="17" t="s">
        <v>5</v>
      </c>
      <c r="P5" s="17" t="s">
        <v>5</v>
      </c>
      <c r="Q5" s="40" t="s">
        <v>5</v>
      </c>
      <c r="R5" s="41" t="s">
        <v>37</v>
      </c>
      <c r="S5" s="62" t="s">
        <v>5</v>
      </c>
      <c r="T5" s="62" t="s">
        <v>5</v>
      </c>
      <c r="U5" s="40" t="s">
        <v>5</v>
      </c>
      <c r="V5" s="18"/>
      <c r="W5" s="63"/>
      <c r="X5" s="19"/>
      <c r="Y5" s="4"/>
    </row>
    <row r="6" spans="1:25" s="5" customFormat="1" ht="12" customHeight="1">
      <c r="A6" s="42" t="s">
        <v>35</v>
      </c>
      <c r="B6" s="43">
        <f aca="true" t="shared" si="0" ref="B6:I6">B8+B29+B36+B41+B45+B55</f>
        <v>45493</v>
      </c>
      <c r="C6" s="43">
        <f t="shared" si="0"/>
        <v>142384</v>
      </c>
      <c r="D6" s="43">
        <f t="shared" si="0"/>
        <v>67676</v>
      </c>
      <c r="E6" s="43">
        <f t="shared" si="0"/>
        <v>74708</v>
      </c>
      <c r="F6" s="44">
        <f t="shared" si="0"/>
        <v>44382</v>
      </c>
      <c r="G6" s="43">
        <f t="shared" si="0"/>
        <v>147546</v>
      </c>
      <c r="H6" s="43">
        <f t="shared" si="0"/>
        <v>70457</v>
      </c>
      <c r="I6" s="43">
        <f t="shared" si="0"/>
        <v>77089</v>
      </c>
      <c r="J6" s="45">
        <f>B6-F6</f>
        <v>1111</v>
      </c>
      <c r="K6" s="46">
        <f>C6-G6</f>
        <v>-5162</v>
      </c>
      <c r="L6" s="46">
        <f>D6-H6</f>
        <v>-2781</v>
      </c>
      <c r="M6" s="46">
        <f>E6-I6</f>
        <v>-2381</v>
      </c>
      <c r="N6" s="47">
        <f>B6/F6*100-100</f>
        <v>2.503267090261801</v>
      </c>
      <c r="O6" s="47">
        <f>C6/G6*100-100</f>
        <v>-3.4985699375110073</v>
      </c>
      <c r="P6" s="47">
        <f>D6/H6*100-100</f>
        <v>-3.9470882949884327</v>
      </c>
      <c r="Q6" s="47">
        <f>E6/I6*100-100</f>
        <v>-3.0886378082476114</v>
      </c>
      <c r="R6" s="9">
        <v>100</v>
      </c>
      <c r="S6" s="10">
        <v>100</v>
      </c>
      <c r="T6" s="10">
        <v>100</v>
      </c>
      <c r="U6" s="48">
        <v>100</v>
      </c>
      <c r="V6" s="9">
        <f>D6/E6*100</f>
        <v>90.58735342935161</v>
      </c>
      <c r="W6" s="48">
        <f>H6/I6*100</f>
        <v>91.3969567642595</v>
      </c>
      <c r="X6" s="8" t="s">
        <v>35</v>
      </c>
      <c r="Y6" s="4"/>
    </row>
    <row r="7" spans="1:25" s="5" customFormat="1" ht="12" customHeight="1">
      <c r="A7" s="42"/>
      <c r="B7" s="43"/>
      <c r="C7" s="43"/>
      <c r="D7" s="43"/>
      <c r="E7" s="49"/>
      <c r="F7" s="44"/>
      <c r="G7" s="43"/>
      <c r="H7" s="43"/>
      <c r="I7" s="49"/>
      <c r="J7" s="45"/>
      <c r="K7" s="46"/>
      <c r="L7" s="46"/>
      <c r="M7" s="46"/>
      <c r="N7" s="47"/>
      <c r="O7" s="47"/>
      <c r="P7" s="47"/>
      <c r="Q7" s="47"/>
      <c r="R7" s="9"/>
      <c r="S7" s="10"/>
      <c r="T7" s="10"/>
      <c r="U7" s="48"/>
      <c r="V7" s="9"/>
      <c r="W7" s="48"/>
      <c r="X7" s="8"/>
      <c r="Y7" s="4"/>
    </row>
    <row r="8" spans="1:25" s="5" customFormat="1" ht="15" customHeight="1">
      <c r="A8" s="50" t="s">
        <v>6</v>
      </c>
      <c r="B8" s="43">
        <f aca="true" t="shared" si="1" ref="B8:I8">SUM(B9:B27)</f>
        <v>33991</v>
      </c>
      <c r="C8" s="43">
        <f t="shared" si="1"/>
        <v>98127</v>
      </c>
      <c r="D8" s="43">
        <f t="shared" si="1"/>
        <v>46707</v>
      </c>
      <c r="E8" s="43">
        <f t="shared" si="1"/>
        <v>51420</v>
      </c>
      <c r="F8" s="44">
        <f t="shared" si="1"/>
        <v>32825</v>
      </c>
      <c r="G8" s="43">
        <f t="shared" si="1"/>
        <v>100628</v>
      </c>
      <c r="H8" s="43">
        <f t="shared" si="1"/>
        <v>48239</v>
      </c>
      <c r="I8" s="43">
        <f t="shared" si="1"/>
        <v>52389</v>
      </c>
      <c r="J8" s="45">
        <f>B8-F8</f>
        <v>1166</v>
      </c>
      <c r="K8" s="46">
        <f>C8-G8</f>
        <v>-2501</v>
      </c>
      <c r="L8" s="46">
        <f>D8-H8</f>
        <v>-1532</v>
      </c>
      <c r="M8" s="46">
        <f>E8-I8</f>
        <v>-969</v>
      </c>
      <c r="N8" s="47">
        <f>B8/F8*100-100</f>
        <v>3.5521706016755417</v>
      </c>
      <c r="O8" s="47">
        <f>C8/G8*100-100</f>
        <v>-2.485391739873606</v>
      </c>
      <c r="P8" s="47">
        <f>D8/H8*100-100</f>
        <v>-3.175853562470195</v>
      </c>
      <c r="Q8" s="47">
        <f>E8/I8*100-100</f>
        <v>-1.849624921262091</v>
      </c>
      <c r="R8" s="9">
        <f>B8/B6*100</f>
        <v>74.7169894269448</v>
      </c>
      <c r="S8" s="10">
        <f>F8/F6*100</f>
        <v>73.9601640304628</v>
      </c>
      <c r="T8" s="10">
        <f>C8/C6*100</f>
        <v>68.91715361276547</v>
      </c>
      <c r="U8" s="10">
        <f>G8/G6*100</f>
        <v>68.20110338470714</v>
      </c>
      <c r="V8" s="9">
        <f>D8/E8*100</f>
        <v>90.8343057176196</v>
      </c>
      <c r="W8" s="48">
        <f>H8/I8*100</f>
        <v>92.07848975930062</v>
      </c>
      <c r="X8" s="11" t="s">
        <v>6</v>
      </c>
      <c r="Y8" s="4"/>
    </row>
    <row r="9" spans="1:25" s="5" customFormat="1" ht="15" customHeight="1">
      <c r="A9" s="51" t="s">
        <v>55</v>
      </c>
      <c r="B9" s="52">
        <v>3765</v>
      </c>
      <c r="C9" s="52">
        <v>10444</v>
      </c>
      <c r="D9" s="52">
        <v>4853</v>
      </c>
      <c r="E9" s="53">
        <v>5591</v>
      </c>
      <c r="F9" s="54">
        <v>3616</v>
      </c>
      <c r="G9" s="52">
        <v>10591</v>
      </c>
      <c r="H9" s="52">
        <v>4963</v>
      </c>
      <c r="I9" s="53">
        <v>5628</v>
      </c>
      <c r="J9" s="45">
        <f aca="true" t="shared" si="2" ref="J9:J59">B9-F9</f>
        <v>149</v>
      </c>
      <c r="K9" s="46">
        <f aca="true" t="shared" si="3" ref="K9:K59">C9-G9</f>
        <v>-147</v>
      </c>
      <c r="L9" s="46">
        <f aca="true" t="shared" si="4" ref="L9:L59">D9-H9</f>
        <v>-110</v>
      </c>
      <c r="M9" s="46">
        <f aca="true" t="shared" si="5" ref="M9:M59">E9-I9</f>
        <v>-37</v>
      </c>
      <c r="N9" s="47">
        <f aca="true" t="shared" si="6" ref="N9:N27">B9/F9*100-100</f>
        <v>4.120575221238937</v>
      </c>
      <c r="O9" s="47">
        <f aca="true" t="shared" si="7" ref="O9:O27">C9/G9*100-100</f>
        <v>-1.3879709187045677</v>
      </c>
      <c r="P9" s="47">
        <f aca="true" t="shared" si="8" ref="P9:P27">D9/H9*100-100</f>
        <v>-2.216401370139039</v>
      </c>
      <c r="Q9" s="47">
        <f aca="true" t="shared" si="9" ref="Q9:Q27">E9/I9*100-100</f>
        <v>-0.6574271499644624</v>
      </c>
      <c r="R9" s="9">
        <f>B9/B6*100</f>
        <v>8.275998505264546</v>
      </c>
      <c r="S9" s="10">
        <f>F9/F6*100</f>
        <v>8.147447163264387</v>
      </c>
      <c r="T9" s="10">
        <f>C9/C6*100</f>
        <v>7.3350938307675015</v>
      </c>
      <c r="U9" s="10">
        <f>G9/G6*100</f>
        <v>7.178100389031217</v>
      </c>
      <c r="V9" s="9">
        <f aca="true" t="shared" si="10" ref="V9:V34">D9/E9*100</f>
        <v>86.80021463065641</v>
      </c>
      <c r="W9" s="48">
        <f aca="true" t="shared" si="11" ref="W9:W34">H9/I9*100</f>
        <v>88.18407960199005</v>
      </c>
      <c r="X9" s="79" t="s">
        <v>55</v>
      </c>
      <c r="Y9" s="4"/>
    </row>
    <row r="10" spans="1:25" s="5" customFormat="1" ht="15" customHeight="1">
      <c r="A10" s="51" t="s">
        <v>56</v>
      </c>
      <c r="B10" s="52">
        <v>3040</v>
      </c>
      <c r="C10" s="52">
        <v>7999</v>
      </c>
      <c r="D10" s="52">
        <v>3778</v>
      </c>
      <c r="E10" s="53">
        <v>4221</v>
      </c>
      <c r="F10" s="54">
        <v>2866</v>
      </c>
      <c r="G10" s="52">
        <v>7884</v>
      </c>
      <c r="H10" s="52">
        <v>3740</v>
      </c>
      <c r="I10" s="53">
        <v>4144</v>
      </c>
      <c r="J10" s="45">
        <f t="shared" si="2"/>
        <v>174</v>
      </c>
      <c r="K10" s="46">
        <f t="shared" si="3"/>
        <v>115</v>
      </c>
      <c r="L10" s="46">
        <f t="shared" si="4"/>
        <v>38</v>
      </c>
      <c r="M10" s="46">
        <f t="shared" si="5"/>
        <v>77</v>
      </c>
      <c r="N10" s="47">
        <f t="shared" si="6"/>
        <v>6.071179344033496</v>
      </c>
      <c r="O10" s="47">
        <f t="shared" si="7"/>
        <v>1.4586504312531758</v>
      </c>
      <c r="P10" s="47">
        <f t="shared" si="8"/>
        <v>1.016042780748677</v>
      </c>
      <c r="Q10" s="47">
        <f t="shared" si="9"/>
        <v>1.8581081081081123</v>
      </c>
      <c r="R10" s="9">
        <f>B10/B6*100</f>
        <v>6.682346734662476</v>
      </c>
      <c r="S10" s="10">
        <f>F10/F6*100</f>
        <v>6.457572889910324</v>
      </c>
      <c r="T10" s="10">
        <f>C10/C6*100</f>
        <v>5.617906506349028</v>
      </c>
      <c r="U10" s="10">
        <f>G10/G6*100</f>
        <v>5.343418323776992</v>
      </c>
      <c r="V10" s="9">
        <f t="shared" si="10"/>
        <v>89.50485666903577</v>
      </c>
      <c r="W10" s="48">
        <f t="shared" si="11"/>
        <v>90.25096525096525</v>
      </c>
      <c r="X10" s="79" t="s">
        <v>56</v>
      </c>
      <c r="Y10" s="4"/>
    </row>
    <row r="11" spans="1:25" s="5" customFormat="1" ht="15" customHeight="1">
      <c r="A11" s="51" t="s">
        <v>57</v>
      </c>
      <c r="B11" s="52">
        <v>5827</v>
      </c>
      <c r="C11" s="52">
        <v>13917</v>
      </c>
      <c r="D11" s="52">
        <v>6655</v>
      </c>
      <c r="E11" s="53">
        <v>7262</v>
      </c>
      <c r="F11" s="54">
        <v>5213</v>
      </c>
      <c r="G11" s="52">
        <v>13440</v>
      </c>
      <c r="H11" s="52">
        <v>6461</v>
      </c>
      <c r="I11" s="53">
        <v>6979</v>
      </c>
      <c r="J11" s="45">
        <f t="shared" si="2"/>
        <v>614</v>
      </c>
      <c r="K11" s="46">
        <f t="shared" si="3"/>
        <v>477</v>
      </c>
      <c r="L11" s="46">
        <f t="shared" si="4"/>
        <v>194</v>
      </c>
      <c r="M11" s="46">
        <f t="shared" si="5"/>
        <v>283</v>
      </c>
      <c r="N11" s="47">
        <f t="shared" si="6"/>
        <v>11.778246690964906</v>
      </c>
      <c r="O11" s="47">
        <f t="shared" si="7"/>
        <v>3.549107142857139</v>
      </c>
      <c r="P11" s="47">
        <f t="shared" si="8"/>
        <v>3.0026311716452483</v>
      </c>
      <c r="Q11" s="47">
        <f t="shared" si="9"/>
        <v>4.0550222094856</v>
      </c>
      <c r="R11" s="9">
        <f>B11/B6*100</f>
        <v>12.808563954894158</v>
      </c>
      <c r="S11" s="10">
        <f>F11/F6*100</f>
        <v>11.745752782659636</v>
      </c>
      <c r="T11" s="10">
        <f>C11/C6*100</f>
        <v>9.774272390156197</v>
      </c>
      <c r="U11" s="10">
        <f>G11/G6*100</f>
        <v>9.109023626530032</v>
      </c>
      <c r="V11" s="9">
        <f t="shared" si="10"/>
        <v>91.64142109611677</v>
      </c>
      <c r="W11" s="48">
        <f t="shared" si="11"/>
        <v>92.5777331995988</v>
      </c>
      <c r="X11" s="79" t="s">
        <v>57</v>
      </c>
      <c r="Y11" s="4"/>
    </row>
    <row r="12" spans="1:25" s="5" customFormat="1" ht="15" customHeight="1">
      <c r="A12" s="51" t="s">
        <v>54</v>
      </c>
      <c r="B12" s="52">
        <v>3749</v>
      </c>
      <c r="C12" s="52">
        <v>10001</v>
      </c>
      <c r="D12" s="52">
        <v>4739</v>
      </c>
      <c r="E12" s="53">
        <v>5262</v>
      </c>
      <c r="F12" s="54">
        <v>3815</v>
      </c>
      <c r="G12" s="52">
        <v>10494</v>
      </c>
      <c r="H12" s="52">
        <v>5032</v>
      </c>
      <c r="I12" s="53">
        <v>5462</v>
      </c>
      <c r="J12" s="45">
        <f t="shared" si="2"/>
        <v>-66</v>
      </c>
      <c r="K12" s="46">
        <f t="shared" si="3"/>
        <v>-493</v>
      </c>
      <c r="L12" s="46">
        <f t="shared" si="4"/>
        <v>-293</v>
      </c>
      <c r="M12" s="46">
        <f t="shared" si="5"/>
        <v>-200</v>
      </c>
      <c r="N12" s="47">
        <f t="shared" si="6"/>
        <v>-1.7300131061599018</v>
      </c>
      <c r="O12" s="47">
        <f t="shared" si="7"/>
        <v>-4.697922622450918</v>
      </c>
      <c r="P12" s="47">
        <f t="shared" si="8"/>
        <v>-5.822734499205083</v>
      </c>
      <c r="Q12" s="47">
        <f t="shared" si="9"/>
        <v>-3.661662394727202</v>
      </c>
      <c r="R12" s="9">
        <f>B12/B6*100</f>
        <v>8.24082825929264</v>
      </c>
      <c r="S12" s="10">
        <f>F12/F6*100</f>
        <v>8.595827137127664</v>
      </c>
      <c r="T12" s="10">
        <f>C12/C6*100</f>
        <v>7.0239633666704115</v>
      </c>
      <c r="U12" s="10">
        <f>G12/G6*100</f>
        <v>7.112358179821886</v>
      </c>
      <c r="V12" s="9">
        <f t="shared" si="10"/>
        <v>90.06081337894337</v>
      </c>
      <c r="W12" s="48">
        <f t="shared" si="11"/>
        <v>92.12742585133651</v>
      </c>
      <c r="X12" s="79" t="s">
        <v>54</v>
      </c>
      <c r="Y12" s="4"/>
    </row>
    <row r="13" spans="1:25" s="5" customFormat="1" ht="15" customHeight="1">
      <c r="A13" s="51" t="s">
        <v>53</v>
      </c>
      <c r="B13" s="52">
        <v>3734</v>
      </c>
      <c r="C13" s="52">
        <v>9172</v>
      </c>
      <c r="D13" s="52">
        <v>4425</v>
      </c>
      <c r="E13" s="53">
        <v>4747</v>
      </c>
      <c r="F13" s="54">
        <v>3817</v>
      </c>
      <c r="G13" s="52">
        <v>10061</v>
      </c>
      <c r="H13" s="52">
        <v>4902</v>
      </c>
      <c r="I13" s="53">
        <v>5159</v>
      </c>
      <c r="J13" s="45">
        <f t="shared" si="2"/>
        <v>-83</v>
      </c>
      <c r="K13" s="46">
        <f t="shared" si="3"/>
        <v>-889</v>
      </c>
      <c r="L13" s="46">
        <f t="shared" si="4"/>
        <v>-477</v>
      </c>
      <c r="M13" s="46">
        <f t="shared" si="5"/>
        <v>-412</v>
      </c>
      <c r="N13" s="47">
        <f t="shared" si="6"/>
        <v>-2.1744825779407932</v>
      </c>
      <c r="O13" s="47">
        <f t="shared" si="7"/>
        <v>-8.836099791273227</v>
      </c>
      <c r="P13" s="47">
        <f t="shared" si="8"/>
        <v>-9.730722154222775</v>
      </c>
      <c r="Q13" s="47">
        <f t="shared" si="9"/>
        <v>-7.986043806939321</v>
      </c>
      <c r="R13" s="9">
        <f>B13/B6*100</f>
        <v>8.207856153693974</v>
      </c>
      <c r="S13" s="10">
        <f>F13/F6*100</f>
        <v>8.600333468523274</v>
      </c>
      <c r="T13" s="10">
        <f>C13/C6*100</f>
        <v>6.441735026407462</v>
      </c>
      <c r="U13" s="10">
        <f>G13/G6*100</f>
        <v>6.818890379949304</v>
      </c>
      <c r="V13" s="9">
        <f t="shared" si="10"/>
        <v>93.21676848535917</v>
      </c>
      <c r="W13" s="48">
        <f t="shared" si="11"/>
        <v>95.0184144213995</v>
      </c>
      <c r="X13" s="79" t="s">
        <v>53</v>
      </c>
      <c r="Y13" s="4"/>
    </row>
    <row r="14" spans="1:25" s="5" customFormat="1" ht="15" customHeight="1">
      <c r="A14" s="51" t="s">
        <v>52</v>
      </c>
      <c r="B14" s="52">
        <v>4453</v>
      </c>
      <c r="C14" s="52">
        <v>12052</v>
      </c>
      <c r="D14" s="52">
        <v>5749</v>
      </c>
      <c r="E14" s="53">
        <v>6303</v>
      </c>
      <c r="F14" s="54">
        <v>4126</v>
      </c>
      <c r="G14" s="52">
        <v>11546</v>
      </c>
      <c r="H14" s="52">
        <v>5532</v>
      </c>
      <c r="I14" s="53">
        <v>6014</v>
      </c>
      <c r="J14" s="45">
        <f t="shared" si="2"/>
        <v>327</v>
      </c>
      <c r="K14" s="46">
        <f t="shared" si="3"/>
        <v>506</v>
      </c>
      <c r="L14" s="46">
        <f t="shared" si="4"/>
        <v>217</v>
      </c>
      <c r="M14" s="46">
        <f t="shared" si="5"/>
        <v>289</v>
      </c>
      <c r="N14" s="47">
        <f t="shared" si="6"/>
        <v>7.925351429956379</v>
      </c>
      <c r="O14" s="47">
        <f t="shared" si="7"/>
        <v>4.382470119521912</v>
      </c>
      <c r="P14" s="47">
        <f t="shared" si="8"/>
        <v>3.9226319595083083</v>
      </c>
      <c r="Q14" s="47">
        <f t="shared" si="9"/>
        <v>4.805453940804782</v>
      </c>
      <c r="R14" s="9">
        <f>B14/B6*100</f>
        <v>9.78831908205658</v>
      </c>
      <c r="S14" s="10">
        <f>F14/F6*100</f>
        <v>9.296561669145149</v>
      </c>
      <c r="T14" s="10">
        <f>C14/C6*100</f>
        <v>8.464434206090573</v>
      </c>
      <c r="U14" s="10">
        <f>G14/G6*100</f>
        <v>7.825356160112778</v>
      </c>
      <c r="V14" s="9">
        <f t="shared" si="10"/>
        <v>91.21053466603205</v>
      </c>
      <c r="W14" s="48">
        <f t="shared" si="11"/>
        <v>91.98536747588959</v>
      </c>
      <c r="X14" s="79" t="s">
        <v>52</v>
      </c>
      <c r="Y14" s="4"/>
    </row>
    <row r="15" spans="1:25" s="5" customFormat="1" ht="15" customHeight="1">
      <c r="A15" s="51" t="s">
        <v>51</v>
      </c>
      <c r="B15" s="52">
        <v>632</v>
      </c>
      <c r="C15" s="52">
        <v>2182</v>
      </c>
      <c r="D15" s="52">
        <v>1013</v>
      </c>
      <c r="E15" s="53">
        <v>1169</v>
      </c>
      <c r="F15" s="54">
        <v>540</v>
      </c>
      <c r="G15" s="52">
        <v>2153</v>
      </c>
      <c r="H15" s="52">
        <v>1020</v>
      </c>
      <c r="I15" s="53">
        <v>1133</v>
      </c>
      <c r="J15" s="45">
        <f t="shared" si="2"/>
        <v>92</v>
      </c>
      <c r="K15" s="46">
        <f t="shared" si="3"/>
        <v>29</v>
      </c>
      <c r="L15" s="46">
        <f t="shared" si="4"/>
        <v>-7</v>
      </c>
      <c r="M15" s="46">
        <f t="shared" si="5"/>
        <v>36</v>
      </c>
      <c r="N15" s="47">
        <f t="shared" si="6"/>
        <v>17.037037037037024</v>
      </c>
      <c r="O15" s="47">
        <f t="shared" si="7"/>
        <v>1.3469577333952572</v>
      </c>
      <c r="P15" s="47">
        <f t="shared" si="8"/>
        <v>-0.6862745098039227</v>
      </c>
      <c r="Q15" s="47">
        <f t="shared" si="9"/>
        <v>3.177405119152695</v>
      </c>
      <c r="R15" s="9">
        <f>B15/B6*100</f>
        <v>1.3892247158903568</v>
      </c>
      <c r="S15" s="10">
        <f>F15/F6*100</f>
        <v>1.216709476814925</v>
      </c>
      <c r="T15" s="10">
        <f>C15/C6*100</f>
        <v>1.5324755590515788</v>
      </c>
      <c r="U15" s="10">
        <f>G15/G6*100</f>
        <v>1.4592059425535087</v>
      </c>
      <c r="V15" s="9">
        <f t="shared" si="10"/>
        <v>86.65526090675792</v>
      </c>
      <c r="W15" s="48">
        <f t="shared" si="11"/>
        <v>90.02647837599294</v>
      </c>
      <c r="X15" s="79" t="s">
        <v>51</v>
      </c>
      <c r="Y15" s="4"/>
    </row>
    <row r="16" spans="1:25" s="5" customFormat="1" ht="15" customHeight="1">
      <c r="A16" s="51" t="s">
        <v>50</v>
      </c>
      <c r="B16" s="52">
        <v>533</v>
      </c>
      <c r="C16" s="52">
        <v>2576</v>
      </c>
      <c r="D16" s="52">
        <v>1257</v>
      </c>
      <c r="E16" s="53">
        <v>1319</v>
      </c>
      <c r="F16" s="54">
        <v>522</v>
      </c>
      <c r="G16" s="52">
        <v>2680</v>
      </c>
      <c r="H16" s="52">
        <v>1315</v>
      </c>
      <c r="I16" s="53">
        <v>1365</v>
      </c>
      <c r="J16" s="45">
        <f t="shared" si="2"/>
        <v>11</v>
      </c>
      <c r="K16" s="46">
        <f t="shared" si="3"/>
        <v>-104</v>
      </c>
      <c r="L16" s="46">
        <f t="shared" si="4"/>
        <v>-58</v>
      </c>
      <c r="M16" s="46">
        <f t="shared" si="5"/>
        <v>-46</v>
      </c>
      <c r="N16" s="47">
        <f t="shared" si="6"/>
        <v>2.107279693486589</v>
      </c>
      <c r="O16" s="47">
        <f t="shared" si="7"/>
        <v>-3.880597014925371</v>
      </c>
      <c r="P16" s="47">
        <f t="shared" si="8"/>
        <v>-4.410646387832699</v>
      </c>
      <c r="Q16" s="47">
        <f t="shared" si="9"/>
        <v>-3.369963369963372</v>
      </c>
      <c r="R16" s="9">
        <f>B16/B6*100</f>
        <v>1.1716088189391773</v>
      </c>
      <c r="S16" s="10">
        <f>F16/F6*100</f>
        <v>1.1761524942544275</v>
      </c>
      <c r="T16" s="10">
        <f>C16/C6*100</f>
        <v>1.8091920440498934</v>
      </c>
      <c r="U16" s="10">
        <f>G16/G6*100</f>
        <v>1.8163826874330717</v>
      </c>
      <c r="V16" s="9">
        <f t="shared" si="10"/>
        <v>95.29946929492039</v>
      </c>
      <c r="W16" s="48">
        <f t="shared" si="11"/>
        <v>96.33699633699634</v>
      </c>
      <c r="X16" s="79" t="s">
        <v>50</v>
      </c>
      <c r="Y16" s="4"/>
    </row>
    <row r="17" spans="1:25" s="5" customFormat="1" ht="15" customHeight="1">
      <c r="A17" s="51" t="s">
        <v>49</v>
      </c>
      <c r="B17" s="52">
        <v>354</v>
      </c>
      <c r="C17" s="52">
        <v>1300</v>
      </c>
      <c r="D17" s="52">
        <v>623</v>
      </c>
      <c r="E17" s="53">
        <v>677</v>
      </c>
      <c r="F17" s="54">
        <v>364</v>
      </c>
      <c r="G17" s="52">
        <v>1343</v>
      </c>
      <c r="H17" s="52">
        <v>639</v>
      </c>
      <c r="I17" s="53">
        <v>704</v>
      </c>
      <c r="J17" s="45">
        <f t="shared" si="2"/>
        <v>-10</v>
      </c>
      <c r="K17" s="46">
        <f t="shared" si="3"/>
        <v>-43</v>
      </c>
      <c r="L17" s="46">
        <f t="shared" si="4"/>
        <v>-16</v>
      </c>
      <c r="M17" s="46">
        <f t="shared" si="5"/>
        <v>-27</v>
      </c>
      <c r="N17" s="47">
        <f t="shared" si="6"/>
        <v>-2.7472527472527446</v>
      </c>
      <c r="O17" s="47">
        <f t="shared" si="7"/>
        <v>-3.201787043931489</v>
      </c>
      <c r="P17" s="47">
        <f t="shared" si="8"/>
        <v>-2.5039123630673004</v>
      </c>
      <c r="Q17" s="47">
        <f t="shared" si="9"/>
        <v>-3.8352272727272663</v>
      </c>
      <c r="R17" s="9">
        <f>B17/B6*100</f>
        <v>0.7781416921284593</v>
      </c>
      <c r="S17" s="10">
        <f>F17/F6*100</f>
        <v>0.8201523140011716</v>
      </c>
      <c r="T17" s="10">
        <f>C17/C6*100</f>
        <v>0.9130239352736262</v>
      </c>
      <c r="U17" s="10">
        <f>G17/G6*100</f>
        <v>0.9102246079188864</v>
      </c>
      <c r="V17" s="9">
        <f t="shared" si="10"/>
        <v>92.02363367799113</v>
      </c>
      <c r="W17" s="48">
        <f t="shared" si="11"/>
        <v>90.76704545454545</v>
      </c>
      <c r="X17" s="79" t="s">
        <v>49</v>
      </c>
      <c r="Y17" s="4"/>
    </row>
    <row r="18" spans="1:25" s="5" customFormat="1" ht="15" customHeight="1">
      <c r="A18" s="51" t="s">
        <v>48</v>
      </c>
      <c r="B18" s="52">
        <v>1017</v>
      </c>
      <c r="C18" s="52">
        <v>4113</v>
      </c>
      <c r="D18" s="52">
        <v>2186</v>
      </c>
      <c r="E18" s="53">
        <v>1927</v>
      </c>
      <c r="F18" s="54">
        <v>1040</v>
      </c>
      <c r="G18" s="52">
        <v>4512</v>
      </c>
      <c r="H18" s="52">
        <v>2431</v>
      </c>
      <c r="I18" s="53">
        <v>2081</v>
      </c>
      <c r="J18" s="45">
        <f t="shared" si="2"/>
        <v>-23</v>
      </c>
      <c r="K18" s="46">
        <f t="shared" si="3"/>
        <v>-399</v>
      </c>
      <c r="L18" s="46">
        <f t="shared" si="4"/>
        <v>-245</v>
      </c>
      <c r="M18" s="46">
        <f t="shared" si="5"/>
        <v>-154</v>
      </c>
      <c r="N18" s="47">
        <f t="shared" si="6"/>
        <v>-2.211538461538467</v>
      </c>
      <c r="O18" s="47">
        <f t="shared" si="7"/>
        <v>-8.843085106382972</v>
      </c>
      <c r="P18" s="47">
        <f t="shared" si="8"/>
        <v>-10.078157136980664</v>
      </c>
      <c r="Q18" s="47">
        <f t="shared" si="9"/>
        <v>-7.400288322921682</v>
      </c>
      <c r="R18" s="9">
        <f>B18/B6*100</f>
        <v>2.2355087595893877</v>
      </c>
      <c r="S18" s="10">
        <f>F18/F6*100</f>
        <v>2.3432923257176332</v>
      </c>
      <c r="T18" s="10">
        <f>C18/C6*100</f>
        <v>2.888667265984942</v>
      </c>
      <c r="U18" s="10">
        <f>G18/G6*100</f>
        <v>3.0580293603350817</v>
      </c>
      <c r="V18" s="9">
        <f t="shared" si="10"/>
        <v>113.44058121432279</v>
      </c>
      <c r="W18" s="48">
        <f t="shared" si="11"/>
        <v>116.81883709754925</v>
      </c>
      <c r="X18" s="79" t="s">
        <v>48</v>
      </c>
      <c r="Y18" s="4"/>
    </row>
    <row r="19" spans="1:25" s="5" customFormat="1" ht="15" customHeight="1">
      <c r="A19" s="51" t="s">
        <v>47</v>
      </c>
      <c r="B19" s="52">
        <v>453</v>
      </c>
      <c r="C19" s="52">
        <v>1677</v>
      </c>
      <c r="D19" s="52">
        <v>802</v>
      </c>
      <c r="E19" s="53">
        <v>875</v>
      </c>
      <c r="F19" s="54">
        <v>433</v>
      </c>
      <c r="G19" s="52">
        <v>1746</v>
      </c>
      <c r="H19" s="52">
        <v>825</v>
      </c>
      <c r="I19" s="53">
        <v>921</v>
      </c>
      <c r="J19" s="45">
        <f t="shared" si="2"/>
        <v>20</v>
      </c>
      <c r="K19" s="46">
        <f t="shared" si="3"/>
        <v>-69</v>
      </c>
      <c r="L19" s="46">
        <f t="shared" si="4"/>
        <v>-23</v>
      </c>
      <c r="M19" s="46">
        <f t="shared" si="5"/>
        <v>-46</v>
      </c>
      <c r="N19" s="47">
        <f t="shared" si="6"/>
        <v>4.618937644341798</v>
      </c>
      <c r="O19" s="47">
        <f t="shared" si="7"/>
        <v>-3.9518900343642542</v>
      </c>
      <c r="P19" s="47">
        <f t="shared" si="8"/>
        <v>-2.787878787878782</v>
      </c>
      <c r="Q19" s="47">
        <f t="shared" si="9"/>
        <v>-4.994571118349626</v>
      </c>
      <c r="R19" s="9">
        <f>B19/B6*100</f>
        <v>0.9957575890796386</v>
      </c>
      <c r="S19" s="10">
        <f>F19/F6*100</f>
        <v>0.9756207471497453</v>
      </c>
      <c r="T19" s="10">
        <f>C19/C6*100</f>
        <v>1.177800876502978</v>
      </c>
      <c r="U19" s="10">
        <f>G19/G6*100</f>
        <v>1.183359765767964</v>
      </c>
      <c r="V19" s="9">
        <f t="shared" si="10"/>
        <v>91.65714285714286</v>
      </c>
      <c r="W19" s="48">
        <f t="shared" si="11"/>
        <v>89.57654723127035</v>
      </c>
      <c r="X19" s="79" t="s">
        <v>47</v>
      </c>
      <c r="Y19" s="4"/>
    </row>
    <row r="20" spans="1:25" s="5" customFormat="1" ht="15" customHeight="1">
      <c r="A20" s="51" t="s">
        <v>46</v>
      </c>
      <c r="B20" s="52">
        <v>248</v>
      </c>
      <c r="C20" s="52">
        <v>1075</v>
      </c>
      <c r="D20" s="52">
        <v>510</v>
      </c>
      <c r="E20" s="53">
        <v>565</v>
      </c>
      <c r="F20" s="54">
        <v>248</v>
      </c>
      <c r="G20" s="52">
        <v>1154</v>
      </c>
      <c r="H20" s="52">
        <v>555</v>
      </c>
      <c r="I20" s="53">
        <v>599</v>
      </c>
      <c r="J20" s="45">
        <f t="shared" si="2"/>
        <v>0</v>
      </c>
      <c r="K20" s="46">
        <f t="shared" si="3"/>
        <v>-79</v>
      </c>
      <c r="L20" s="46">
        <f t="shared" si="4"/>
        <v>-45</v>
      </c>
      <c r="M20" s="46">
        <f t="shared" si="5"/>
        <v>-34</v>
      </c>
      <c r="N20" s="47">
        <f t="shared" si="6"/>
        <v>0</v>
      </c>
      <c r="O20" s="47">
        <f t="shared" si="7"/>
        <v>-6.845753899480073</v>
      </c>
      <c r="P20" s="47">
        <f t="shared" si="8"/>
        <v>-8.108108108108098</v>
      </c>
      <c r="Q20" s="47">
        <f t="shared" si="9"/>
        <v>-5.676126878130219</v>
      </c>
      <c r="R20" s="9">
        <f>B20/B6*100</f>
        <v>0.5451388125645704</v>
      </c>
      <c r="S20" s="10">
        <f>F20/F6*100</f>
        <v>0.5587850930557433</v>
      </c>
      <c r="T20" s="10">
        <f>C20/C6*100</f>
        <v>0.7550005618608833</v>
      </c>
      <c r="U20" s="10">
        <f>G20/G6*100</f>
        <v>0.7821289631708077</v>
      </c>
      <c r="V20" s="9">
        <f t="shared" si="10"/>
        <v>90.2654867256637</v>
      </c>
      <c r="W20" s="48">
        <f t="shared" si="11"/>
        <v>92.65442404006677</v>
      </c>
      <c r="X20" s="79" t="s">
        <v>46</v>
      </c>
      <c r="Y20" s="4"/>
    </row>
    <row r="21" spans="1:25" s="5" customFormat="1" ht="15" customHeight="1">
      <c r="A21" s="51" t="s">
        <v>45</v>
      </c>
      <c r="B21" s="52">
        <v>273</v>
      </c>
      <c r="C21" s="52">
        <v>1031</v>
      </c>
      <c r="D21" s="52">
        <v>498</v>
      </c>
      <c r="E21" s="53">
        <v>533</v>
      </c>
      <c r="F21" s="54">
        <v>279</v>
      </c>
      <c r="G21" s="52">
        <v>1155</v>
      </c>
      <c r="H21" s="52">
        <v>547</v>
      </c>
      <c r="I21" s="53">
        <v>608</v>
      </c>
      <c r="J21" s="45">
        <f t="shared" si="2"/>
        <v>-6</v>
      </c>
      <c r="K21" s="46">
        <f t="shared" si="3"/>
        <v>-124</v>
      </c>
      <c r="L21" s="46">
        <f t="shared" si="4"/>
        <v>-49</v>
      </c>
      <c r="M21" s="46">
        <f t="shared" si="5"/>
        <v>-75</v>
      </c>
      <c r="N21" s="47">
        <f t="shared" si="6"/>
        <v>-2.1505376344086073</v>
      </c>
      <c r="O21" s="47">
        <f t="shared" si="7"/>
        <v>-10.735930735930737</v>
      </c>
      <c r="P21" s="47">
        <f t="shared" si="8"/>
        <v>-8.957952468007306</v>
      </c>
      <c r="Q21" s="47">
        <f t="shared" si="9"/>
        <v>-12.335526315789465</v>
      </c>
      <c r="R21" s="9">
        <f>B21/B6*100</f>
        <v>0.6000923218956763</v>
      </c>
      <c r="S21" s="10">
        <f>F21/F6*100</f>
        <v>0.6286332296877113</v>
      </c>
      <c r="T21" s="10">
        <f>C21/C6*100</f>
        <v>0.7240982132823912</v>
      </c>
      <c r="U21" s="10">
        <f>G21/G6*100</f>
        <v>0.7828067179049245</v>
      </c>
      <c r="V21" s="9">
        <f t="shared" si="10"/>
        <v>93.43339587242026</v>
      </c>
      <c r="W21" s="48">
        <f t="shared" si="11"/>
        <v>89.9671052631579</v>
      </c>
      <c r="X21" s="79" t="s">
        <v>45</v>
      </c>
      <c r="Y21" s="4"/>
    </row>
    <row r="22" spans="1:25" s="5" customFormat="1" ht="15" customHeight="1">
      <c r="A22" s="51" t="s">
        <v>44</v>
      </c>
      <c r="B22" s="52">
        <v>669</v>
      </c>
      <c r="C22" s="52">
        <v>2646</v>
      </c>
      <c r="D22" s="52">
        <v>1243</v>
      </c>
      <c r="E22" s="53">
        <v>1403</v>
      </c>
      <c r="F22" s="54">
        <v>678</v>
      </c>
      <c r="G22" s="52">
        <v>2848</v>
      </c>
      <c r="H22" s="52">
        <v>1362</v>
      </c>
      <c r="I22" s="53">
        <v>1486</v>
      </c>
      <c r="J22" s="45">
        <f t="shared" si="2"/>
        <v>-9</v>
      </c>
      <c r="K22" s="46">
        <f t="shared" si="3"/>
        <v>-202</v>
      </c>
      <c r="L22" s="46">
        <f t="shared" si="4"/>
        <v>-119</v>
      </c>
      <c r="M22" s="46">
        <f t="shared" si="5"/>
        <v>-83</v>
      </c>
      <c r="N22" s="47">
        <f t="shared" si="6"/>
        <v>-1.3274336283185875</v>
      </c>
      <c r="O22" s="47">
        <f t="shared" si="7"/>
        <v>-7.092696629213478</v>
      </c>
      <c r="P22" s="47">
        <f t="shared" si="8"/>
        <v>-8.737151248164466</v>
      </c>
      <c r="Q22" s="47">
        <f t="shared" si="9"/>
        <v>-5.585464333781971</v>
      </c>
      <c r="R22" s="9">
        <f>B22/B6*100</f>
        <v>1.4705559097003935</v>
      </c>
      <c r="S22" s="10">
        <f>F22/F6*100</f>
        <v>1.5276463431120724</v>
      </c>
      <c r="T22" s="10">
        <f>C22/C6*100</f>
        <v>1.8583548713338578</v>
      </c>
      <c r="U22" s="10">
        <f>G22/G6*100</f>
        <v>1.930245482764697</v>
      </c>
      <c r="V22" s="9">
        <f t="shared" si="10"/>
        <v>88.59586600142552</v>
      </c>
      <c r="W22" s="48">
        <f t="shared" si="11"/>
        <v>91.65545087483177</v>
      </c>
      <c r="X22" s="79" t="s">
        <v>44</v>
      </c>
      <c r="Y22" s="4"/>
    </row>
    <row r="23" spans="1:25" s="5" customFormat="1" ht="15" customHeight="1">
      <c r="A23" s="51" t="s">
        <v>43</v>
      </c>
      <c r="B23" s="52">
        <v>1198</v>
      </c>
      <c r="C23" s="52">
        <v>4019</v>
      </c>
      <c r="D23" s="52">
        <v>1867</v>
      </c>
      <c r="E23" s="53">
        <v>2152</v>
      </c>
      <c r="F23" s="54">
        <v>1185</v>
      </c>
      <c r="G23" s="52">
        <v>4363</v>
      </c>
      <c r="H23" s="52">
        <v>2016</v>
      </c>
      <c r="I23" s="53">
        <v>2347</v>
      </c>
      <c r="J23" s="45">
        <f t="shared" si="2"/>
        <v>13</v>
      </c>
      <c r="K23" s="46">
        <f t="shared" si="3"/>
        <v>-344</v>
      </c>
      <c r="L23" s="46">
        <f t="shared" si="4"/>
        <v>-149</v>
      </c>
      <c r="M23" s="46">
        <f t="shared" si="5"/>
        <v>-195</v>
      </c>
      <c r="N23" s="47">
        <f t="shared" si="6"/>
        <v>1.097046413502099</v>
      </c>
      <c r="O23" s="47">
        <f t="shared" si="7"/>
        <v>-7.884483153793269</v>
      </c>
      <c r="P23" s="47">
        <f t="shared" si="8"/>
        <v>-7.390873015873012</v>
      </c>
      <c r="Q23" s="47">
        <f t="shared" si="9"/>
        <v>-8.30847890924585</v>
      </c>
      <c r="R23" s="9">
        <f>B23/B6*100</f>
        <v>2.633372167146594</v>
      </c>
      <c r="S23" s="10">
        <f>F23/F6*100</f>
        <v>2.6700013518994186</v>
      </c>
      <c r="T23" s="10">
        <f>C23/C6*100</f>
        <v>2.8226486122036185</v>
      </c>
      <c r="U23" s="10">
        <f>G23/G6*100</f>
        <v>2.957043904951676</v>
      </c>
      <c r="V23" s="9">
        <f t="shared" si="10"/>
        <v>86.75650557620817</v>
      </c>
      <c r="W23" s="48">
        <f t="shared" si="11"/>
        <v>85.89688964635705</v>
      </c>
      <c r="X23" s="79" t="s">
        <v>43</v>
      </c>
      <c r="Y23" s="4"/>
    </row>
    <row r="24" spans="1:25" s="5" customFormat="1" ht="15" customHeight="1">
      <c r="A24" s="51" t="s">
        <v>42</v>
      </c>
      <c r="B24" s="52">
        <v>494</v>
      </c>
      <c r="C24" s="52">
        <v>1485</v>
      </c>
      <c r="D24" s="52">
        <v>684</v>
      </c>
      <c r="E24" s="53">
        <v>801</v>
      </c>
      <c r="F24" s="54">
        <v>520</v>
      </c>
      <c r="G24" s="52">
        <v>1728</v>
      </c>
      <c r="H24" s="52">
        <v>827</v>
      </c>
      <c r="I24" s="53">
        <v>901</v>
      </c>
      <c r="J24" s="45">
        <f t="shared" si="2"/>
        <v>-26</v>
      </c>
      <c r="K24" s="46">
        <f t="shared" si="3"/>
        <v>-243</v>
      </c>
      <c r="L24" s="46">
        <f t="shared" si="4"/>
        <v>-143</v>
      </c>
      <c r="M24" s="46">
        <f t="shared" si="5"/>
        <v>-100</v>
      </c>
      <c r="N24" s="47">
        <f t="shared" si="6"/>
        <v>-5</v>
      </c>
      <c r="O24" s="47">
        <f t="shared" si="7"/>
        <v>-14.0625</v>
      </c>
      <c r="P24" s="47">
        <f t="shared" si="8"/>
        <v>-17.291414752116083</v>
      </c>
      <c r="Q24" s="47">
        <f t="shared" si="9"/>
        <v>-11.098779134295228</v>
      </c>
      <c r="R24" s="9">
        <f>B24/B6*100</f>
        <v>1.0858813443826523</v>
      </c>
      <c r="S24" s="10">
        <f>F24/F6*100</f>
        <v>1.1716461628588166</v>
      </c>
      <c r="T24" s="10">
        <f>C24/C6*100</f>
        <v>1.0429542645241037</v>
      </c>
      <c r="U24" s="10">
        <f>G24/G6*100</f>
        <v>1.1711601805538612</v>
      </c>
      <c r="V24" s="9">
        <f t="shared" si="10"/>
        <v>85.39325842696628</v>
      </c>
      <c r="W24" s="48">
        <f t="shared" si="11"/>
        <v>91.78690344062154</v>
      </c>
      <c r="X24" s="79" t="s">
        <v>42</v>
      </c>
      <c r="Y24" s="4"/>
    </row>
    <row r="25" spans="1:25" s="5" customFormat="1" ht="15" customHeight="1">
      <c r="A25" s="51" t="s">
        <v>41</v>
      </c>
      <c r="B25" s="52">
        <v>518</v>
      </c>
      <c r="C25" s="52">
        <v>1589</v>
      </c>
      <c r="D25" s="52">
        <v>681</v>
      </c>
      <c r="E25" s="53">
        <v>908</v>
      </c>
      <c r="F25" s="54">
        <v>534</v>
      </c>
      <c r="G25" s="52">
        <v>1670</v>
      </c>
      <c r="H25" s="52">
        <v>733</v>
      </c>
      <c r="I25" s="53">
        <v>937</v>
      </c>
      <c r="J25" s="45">
        <f t="shared" si="2"/>
        <v>-16</v>
      </c>
      <c r="K25" s="46">
        <f t="shared" si="3"/>
        <v>-81</v>
      </c>
      <c r="L25" s="46">
        <f t="shared" si="4"/>
        <v>-52</v>
      </c>
      <c r="M25" s="46">
        <f t="shared" si="5"/>
        <v>-29</v>
      </c>
      <c r="N25" s="47">
        <f t="shared" si="6"/>
        <v>-2.9962546816479403</v>
      </c>
      <c r="O25" s="47">
        <f t="shared" si="7"/>
        <v>-4.850299401197603</v>
      </c>
      <c r="P25" s="47">
        <f t="shared" si="8"/>
        <v>-7.094133697135064</v>
      </c>
      <c r="Q25" s="47">
        <f t="shared" si="9"/>
        <v>-3.094983991462101</v>
      </c>
      <c r="R25" s="9">
        <f>B25/B6*100</f>
        <v>1.138636713340514</v>
      </c>
      <c r="S25" s="10">
        <f>F25/F6*100</f>
        <v>1.2031904826280926</v>
      </c>
      <c r="T25" s="10">
        <f>C25/C6*100</f>
        <v>1.115996179345994</v>
      </c>
      <c r="U25" s="10">
        <f>G25/G6*100</f>
        <v>1.1318504059750858</v>
      </c>
      <c r="V25" s="9">
        <f t="shared" si="10"/>
        <v>75</v>
      </c>
      <c r="W25" s="48">
        <f t="shared" si="11"/>
        <v>78.22838847385272</v>
      </c>
      <c r="X25" s="79" t="s">
        <v>41</v>
      </c>
      <c r="Y25" s="4"/>
    </row>
    <row r="26" spans="1:25" s="5" customFormat="1" ht="15" customHeight="1">
      <c r="A26" s="51" t="s">
        <v>40</v>
      </c>
      <c r="B26" s="52">
        <v>2134</v>
      </c>
      <c r="C26" s="52">
        <v>7319</v>
      </c>
      <c r="D26" s="52">
        <v>3404</v>
      </c>
      <c r="E26" s="53">
        <v>3915</v>
      </c>
      <c r="F26" s="54">
        <v>2133</v>
      </c>
      <c r="G26" s="52">
        <v>7591</v>
      </c>
      <c r="H26" s="52">
        <v>3541</v>
      </c>
      <c r="I26" s="53">
        <v>4050</v>
      </c>
      <c r="J26" s="45">
        <f t="shared" si="2"/>
        <v>1</v>
      </c>
      <c r="K26" s="46">
        <f t="shared" si="3"/>
        <v>-272</v>
      </c>
      <c r="L26" s="46">
        <f t="shared" si="4"/>
        <v>-137</v>
      </c>
      <c r="M26" s="46">
        <f t="shared" si="5"/>
        <v>-135</v>
      </c>
      <c r="N26" s="47">
        <f t="shared" si="6"/>
        <v>0.04688232536334169</v>
      </c>
      <c r="O26" s="47">
        <f t="shared" si="7"/>
        <v>-3.583190620471612</v>
      </c>
      <c r="P26" s="47">
        <f t="shared" si="8"/>
        <v>-3.8689635696131006</v>
      </c>
      <c r="Q26" s="47">
        <f t="shared" si="9"/>
        <v>-3.3333333333333286</v>
      </c>
      <c r="R26" s="9">
        <f>B26/B6*100</f>
        <v>4.690831556503198</v>
      </c>
      <c r="S26" s="10">
        <f>F26/F6*100</f>
        <v>4.8060024334189535</v>
      </c>
      <c r="T26" s="10">
        <f>C26/C6*100</f>
        <v>5.140324755590516</v>
      </c>
      <c r="U26" s="10">
        <f>G26/G6*100</f>
        <v>5.144836186680764</v>
      </c>
      <c r="V26" s="9">
        <f t="shared" si="10"/>
        <v>86.94763729246488</v>
      </c>
      <c r="W26" s="48">
        <f t="shared" si="11"/>
        <v>87.4320987654321</v>
      </c>
      <c r="X26" s="79" t="s">
        <v>40</v>
      </c>
      <c r="Y26" s="4"/>
    </row>
    <row r="27" spans="1:25" s="5" customFormat="1" ht="15" customHeight="1">
      <c r="A27" s="51" t="s">
        <v>39</v>
      </c>
      <c r="B27" s="52">
        <v>900</v>
      </c>
      <c r="C27" s="52">
        <v>3530</v>
      </c>
      <c r="D27" s="52">
        <v>1740</v>
      </c>
      <c r="E27" s="53">
        <v>1790</v>
      </c>
      <c r="F27" s="54">
        <v>896</v>
      </c>
      <c r="G27" s="52">
        <v>3669</v>
      </c>
      <c r="H27" s="52">
        <v>1798</v>
      </c>
      <c r="I27" s="53">
        <v>1871</v>
      </c>
      <c r="J27" s="45">
        <f t="shared" si="2"/>
        <v>4</v>
      </c>
      <c r="K27" s="46">
        <f t="shared" si="3"/>
        <v>-139</v>
      </c>
      <c r="L27" s="46">
        <f t="shared" si="4"/>
        <v>-58</v>
      </c>
      <c r="M27" s="46">
        <f t="shared" si="5"/>
        <v>-81</v>
      </c>
      <c r="N27" s="47">
        <f t="shared" si="6"/>
        <v>0.4464285714285836</v>
      </c>
      <c r="O27" s="47">
        <f t="shared" si="7"/>
        <v>-3.788498228400101</v>
      </c>
      <c r="P27" s="47">
        <f t="shared" si="8"/>
        <v>-3.225806451612897</v>
      </c>
      <c r="Q27" s="47">
        <f t="shared" si="9"/>
        <v>-4.329235702832719</v>
      </c>
      <c r="R27" s="9">
        <f>B27/B6*100</f>
        <v>1.9783263359198118</v>
      </c>
      <c r="S27" s="10">
        <f>F27/F6*100</f>
        <v>2.0188364652336532</v>
      </c>
      <c r="T27" s="10">
        <f>C27/C6*100</f>
        <v>2.4792111473199236</v>
      </c>
      <c r="U27" s="10">
        <f>G27/G6*100</f>
        <v>2.4866821194746045</v>
      </c>
      <c r="V27" s="9">
        <f t="shared" si="10"/>
        <v>97.20670391061452</v>
      </c>
      <c r="W27" s="48">
        <f t="shared" si="11"/>
        <v>96.09834313201496</v>
      </c>
      <c r="X27" s="79" t="s">
        <v>39</v>
      </c>
      <c r="Y27" s="4"/>
    </row>
    <row r="28" spans="1:25" s="5" customFormat="1" ht="15" customHeight="1">
      <c r="A28" s="55" t="s">
        <v>7</v>
      </c>
      <c r="B28" s="52"/>
      <c r="C28" s="52"/>
      <c r="D28" s="52"/>
      <c r="E28" s="53"/>
      <c r="F28" s="54"/>
      <c r="G28" s="52"/>
      <c r="H28" s="52"/>
      <c r="I28" s="53"/>
      <c r="J28" s="45"/>
      <c r="K28" s="46"/>
      <c r="L28" s="46"/>
      <c r="M28" s="46"/>
      <c r="N28" s="47"/>
      <c r="O28" s="47"/>
      <c r="P28" s="47"/>
      <c r="Q28" s="47"/>
      <c r="R28" s="9"/>
      <c r="S28" s="10"/>
      <c r="T28" s="10"/>
      <c r="U28" s="10"/>
      <c r="V28" s="9"/>
      <c r="W28" s="48"/>
      <c r="X28" s="13" t="s">
        <v>7</v>
      </c>
      <c r="Y28" s="4"/>
    </row>
    <row r="29" spans="1:25" s="5" customFormat="1" ht="15" customHeight="1">
      <c r="A29" s="50" t="s">
        <v>8</v>
      </c>
      <c r="B29" s="43">
        <f>SUM(B30:B35)</f>
        <v>2965</v>
      </c>
      <c r="C29" s="43">
        <f>SUM(C30:C35)</f>
        <v>11595</v>
      </c>
      <c r="D29" s="43">
        <f>SUM(D30:D35)</f>
        <v>5500</v>
      </c>
      <c r="E29" s="43">
        <f>SUM(E30:E35)</f>
        <v>6095</v>
      </c>
      <c r="F29" s="44">
        <f>SUM(F30:F34)</f>
        <v>2945</v>
      </c>
      <c r="G29" s="43">
        <f>SUM(G30:G34)</f>
        <v>12294</v>
      </c>
      <c r="H29" s="43">
        <f>SUM(H30:H34)</f>
        <v>5870</v>
      </c>
      <c r="I29" s="43">
        <f>SUM(I30:I34)</f>
        <v>6424</v>
      </c>
      <c r="J29" s="45">
        <f t="shared" si="2"/>
        <v>20</v>
      </c>
      <c r="K29" s="46">
        <f t="shared" si="3"/>
        <v>-699</v>
      </c>
      <c r="L29" s="46">
        <f t="shared" si="4"/>
        <v>-370</v>
      </c>
      <c r="M29" s="46">
        <f t="shared" si="5"/>
        <v>-329</v>
      </c>
      <c r="N29" s="47">
        <f aca="true" t="shared" si="12" ref="N29:N34">B29/F29*100-100</f>
        <v>0.6791171477079843</v>
      </c>
      <c r="O29" s="47">
        <f aca="true" t="shared" si="13" ref="O29:O34">C29/G29*100-100</f>
        <v>-5.685700341630067</v>
      </c>
      <c r="P29" s="47">
        <f aca="true" t="shared" si="14" ref="P29:P34">D29/H29*100-100</f>
        <v>-6.30323679727428</v>
      </c>
      <c r="Q29" s="47">
        <f aca="true" t="shared" si="15" ref="Q29:Q34">E29/I29*100-100</f>
        <v>-5.121419676214202</v>
      </c>
      <c r="R29" s="9">
        <f>B29/B6*100</f>
        <v>6.517486206669158</v>
      </c>
      <c r="S29" s="10">
        <f>F29/F6*100</f>
        <v>6.635572980036953</v>
      </c>
      <c r="T29" s="10">
        <f>C29/C6*100</f>
        <v>8.143471176536691</v>
      </c>
      <c r="U29" s="10">
        <f>G29/G6*100</f>
        <v>8.332316701232157</v>
      </c>
      <c r="V29" s="9">
        <f t="shared" si="10"/>
        <v>90.23789991796555</v>
      </c>
      <c r="W29" s="48">
        <f t="shared" si="11"/>
        <v>91.3760896637609</v>
      </c>
      <c r="X29" s="11" t="s">
        <v>8</v>
      </c>
      <c r="Y29" s="4"/>
    </row>
    <row r="30" spans="1:25" s="5" customFormat="1" ht="15" customHeight="1">
      <c r="A30" s="56" t="s">
        <v>9</v>
      </c>
      <c r="B30" s="52">
        <v>1464</v>
      </c>
      <c r="C30" s="52">
        <v>5408</v>
      </c>
      <c r="D30" s="52">
        <v>2554</v>
      </c>
      <c r="E30" s="53">
        <v>2854</v>
      </c>
      <c r="F30" s="54">
        <v>1418</v>
      </c>
      <c r="G30" s="52">
        <v>5506</v>
      </c>
      <c r="H30" s="52">
        <v>2632</v>
      </c>
      <c r="I30" s="53">
        <v>2874</v>
      </c>
      <c r="J30" s="45">
        <f t="shared" si="2"/>
        <v>46</v>
      </c>
      <c r="K30" s="46">
        <f t="shared" si="3"/>
        <v>-98</v>
      </c>
      <c r="L30" s="46">
        <f t="shared" si="4"/>
        <v>-78</v>
      </c>
      <c r="M30" s="46">
        <f t="shared" si="5"/>
        <v>-20</v>
      </c>
      <c r="N30" s="47">
        <f t="shared" si="12"/>
        <v>3.2440056417489416</v>
      </c>
      <c r="O30" s="47">
        <f t="shared" si="13"/>
        <v>-1.779876498365411</v>
      </c>
      <c r="P30" s="47">
        <f t="shared" si="14"/>
        <v>-2.963525835866264</v>
      </c>
      <c r="Q30" s="47">
        <f t="shared" si="15"/>
        <v>-0.6958942240779464</v>
      </c>
      <c r="R30" s="9">
        <f>B30/B6*100</f>
        <v>3.2180775064295606</v>
      </c>
      <c r="S30" s="10">
        <f>F30/F6*100</f>
        <v>3.1949889594880805</v>
      </c>
      <c r="T30" s="10">
        <f>C30/C6*100</f>
        <v>3.7981795707382853</v>
      </c>
      <c r="U30" s="10">
        <f>G30/G6*100</f>
        <v>3.731717566047199</v>
      </c>
      <c r="V30" s="9">
        <f t="shared" si="10"/>
        <v>89.48843728100911</v>
      </c>
      <c r="W30" s="48">
        <f t="shared" si="11"/>
        <v>91.57967988865693</v>
      </c>
      <c r="X30" s="12" t="s">
        <v>9</v>
      </c>
      <c r="Y30" s="4"/>
    </row>
    <row r="31" spans="1:25" s="5" customFormat="1" ht="15" customHeight="1">
      <c r="A31" s="56" t="s">
        <v>10</v>
      </c>
      <c r="B31" s="52">
        <v>503</v>
      </c>
      <c r="C31" s="52">
        <v>2167</v>
      </c>
      <c r="D31" s="52">
        <v>1035</v>
      </c>
      <c r="E31" s="53">
        <v>1132</v>
      </c>
      <c r="F31" s="54">
        <v>510</v>
      </c>
      <c r="G31" s="52">
        <v>2329</v>
      </c>
      <c r="H31" s="52">
        <v>1112</v>
      </c>
      <c r="I31" s="53">
        <v>1217</v>
      </c>
      <c r="J31" s="45">
        <f t="shared" si="2"/>
        <v>-7</v>
      </c>
      <c r="K31" s="46">
        <f t="shared" si="3"/>
        <v>-162</v>
      </c>
      <c r="L31" s="46">
        <f t="shared" si="4"/>
        <v>-77</v>
      </c>
      <c r="M31" s="46">
        <f t="shared" si="5"/>
        <v>-85</v>
      </c>
      <c r="N31" s="47">
        <f t="shared" si="12"/>
        <v>-1.3725490196078454</v>
      </c>
      <c r="O31" s="47">
        <f t="shared" si="13"/>
        <v>-6.955775010734229</v>
      </c>
      <c r="P31" s="47">
        <f t="shared" si="14"/>
        <v>-6.92446043165468</v>
      </c>
      <c r="Q31" s="47">
        <f t="shared" si="15"/>
        <v>-6.984387838948237</v>
      </c>
      <c r="R31" s="9">
        <f>B31/B6*100</f>
        <v>1.1056646077418504</v>
      </c>
      <c r="S31" s="10">
        <f>F31/F6*100</f>
        <v>1.1491145058807626</v>
      </c>
      <c r="T31" s="10">
        <f>C31/C6*100</f>
        <v>1.5219406674907292</v>
      </c>
      <c r="U31" s="10">
        <f>G31/G6*100</f>
        <v>1.5784907757580686</v>
      </c>
      <c r="V31" s="9">
        <f t="shared" si="10"/>
        <v>91.43109540636041</v>
      </c>
      <c r="W31" s="48">
        <f t="shared" si="11"/>
        <v>91.3722267871816</v>
      </c>
      <c r="X31" s="12" t="s">
        <v>10</v>
      </c>
      <c r="Y31" s="4"/>
    </row>
    <row r="32" spans="1:25" s="5" customFormat="1" ht="15" customHeight="1">
      <c r="A32" s="56" t="s">
        <v>11</v>
      </c>
      <c r="B32" s="52">
        <v>253</v>
      </c>
      <c r="C32" s="52">
        <v>1011</v>
      </c>
      <c r="D32" s="52">
        <v>478</v>
      </c>
      <c r="E32" s="53">
        <v>533</v>
      </c>
      <c r="F32" s="54">
        <v>255</v>
      </c>
      <c r="G32" s="52">
        <v>1128</v>
      </c>
      <c r="H32" s="52">
        <v>539</v>
      </c>
      <c r="I32" s="53">
        <v>589</v>
      </c>
      <c r="J32" s="45">
        <f t="shared" si="2"/>
        <v>-2</v>
      </c>
      <c r="K32" s="46">
        <f t="shared" si="3"/>
        <v>-117</v>
      </c>
      <c r="L32" s="46">
        <f t="shared" si="4"/>
        <v>-61</v>
      </c>
      <c r="M32" s="46">
        <f t="shared" si="5"/>
        <v>-56</v>
      </c>
      <c r="N32" s="47">
        <f t="shared" si="12"/>
        <v>-0.7843137254901933</v>
      </c>
      <c r="O32" s="47">
        <f t="shared" si="13"/>
        <v>-10.372340425531917</v>
      </c>
      <c r="P32" s="47">
        <f t="shared" si="14"/>
        <v>-11.317254174397036</v>
      </c>
      <c r="Q32" s="47">
        <f t="shared" si="15"/>
        <v>-9.507640067911723</v>
      </c>
      <c r="R32" s="9">
        <f>B32/B6*100</f>
        <v>0.5561295144307915</v>
      </c>
      <c r="S32" s="10">
        <f>F32/F6*100</f>
        <v>0.5745572529403813</v>
      </c>
      <c r="T32" s="10">
        <f>C32/C6*100</f>
        <v>0.7100516912012586</v>
      </c>
      <c r="U32" s="10">
        <f>G32/G6*100</f>
        <v>0.7645073400837704</v>
      </c>
      <c r="V32" s="9">
        <f t="shared" si="10"/>
        <v>89.6810506566604</v>
      </c>
      <c r="W32" s="48">
        <f t="shared" si="11"/>
        <v>91.51103565365025</v>
      </c>
      <c r="X32" s="12" t="s">
        <v>11</v>
      </c>
      <c r="Y32" s="4"/>
    </row>
    <row r="33" spans="1:25" s="5" customFormat="1" ht="15" customHeight="1">
      <c r="A33" s="56" t="s">
        <v>12</v>
      </c>
      <c r="B33" s="52">
        <v>334</v>
      </c>
      <c r="C33" s="52">
        <v>1282</v>
      </c>
      <c r="D33" s="52">
        <v>600</v>
      </c>
      <c r="E33" s="53">
        <v>682</v>
      </c>
      <c r="F33" s="54">
        <v>337</v>
      </c>
      <c r="G33" s="52">
        <v>1417</v>
      </c>
      <c r="H33" s="52">
        <v>669</v>
      </c>
      <c r="I33" s="53">
        <v>748</v>
      </c>
      <c r="J33" s="45">
        <f t="shared" si="2"/>
        <v>-3</v>
      </c>
      <c r="K33" s="46">
        <f t="shared" si="3"/>
        <v>-135</v>
      </c>
      <c r="L33" s="46">
        <f t="shared" si="4"/>
        <v>-69</v>
      </c>
      <c r="M33" s="46">
        <f t="shared" si="5"/>
        <v>-66</v>
      </c>
      <c r="N33" s="47">
        <f t="shared" si="12"/>
        <v>-0.8902077151335277</v>
      </c>
      <c r="O33" s="47">
        <f t="shared" si="13"/>
        <v>-9.527170077628782</v>
      </c>
      <c r="P33" s="47">
        <f t="shared" si="14"/>
        <v>-10.31390134529147</v>
      </c>
      <c r="Q33" s="47">
        <f t="shared" si="15"/>
        <v>-8.82352941176471</v>
      </c>
      <c r="R33" s="9">
        <f>B33/B6*100</f>
        <v>0.7341788846635746</v>
      </c>
      <c r="S33" s="10">
        <f>F33/F6*100</f>
        <v>0.7593168401604254</v>
      </c>
      <c r="T33" s="10">
        <f>C33/C6*100</f>
        <v>0.9003820654006067</v>
      </c>
      <c r="U33" s="10">
        <f>G33/G6*100</f>
        <v>0.9603784582435309</v>
      </c>
      <c r="V33" s="9">
        <f t="shared" si="10"/>
        <v>87.97653958944281</v>
      </c>
      <c r="W33" s="48">
        <f t="shared" si="11"/>
        <v>89.43850267379679</v>
      </c>
      <c r="X33" s="12" t="s">
        <v>12</v>
      </c>
      <c r="Y33" s="4"/>
    </row>
    <row r="34" spans="1:25" s="5" customFormat="1" ht="15" customHeight="1">
      <c r="A34" s="56" t="s">
        <v>13</v>
      </c>
      <c r="B34" s="52">
        <v>411</v>
      </c>
      <c r="C34" s="52">
        <v>1727</v>
      </c>
      <c r="D34" s="52">
        <v>833</v>
      </c>
      <c r="E34" s="53">
        <v>894</v>
      </c>
      <c r="F34" s="54">
        <v>425</v>
      </c>
      <c r="G34" s="52">
        <v>1914</v>
      </c>
      <c r="H34" s="52">
        <v>918</v>
      </c>
      <c r="I34" s="53">
        <v>996</v>
      </c>
      <c r="J34" s="45">
        <f t="shared" si="2"/>
        <v>-14</v>
      </c>
      <c r="K34" s="46">
        <f t="shared" si="3"/>
        <v>-187</v>
      </c>
      <c r="L34" s="46">
        <f t="shared" si="4"/>
        <v>-85</v>
      </c>
      <c r="M34" s="46">
        <f t="shared" si="5"/>
        <v>-102</v>
      </c>
      <c r="N34" s="47">
        <f t="shared" si="12"/>
        <v>-3.294117647058826</v>
      </c>
      <c r="O34" s="47">
        <f t="shared" si="13"/>
        <v>-9.770114942528735</v>
      </c>
      <c r="P34" s="47">
        <f t="shared" si="14"/>
        <v>-9.259259259259252</v>
      </c>
      <c r="Q34" s="47">
        <f t="shared" si="15"/>
        <v>-10.240963855421697</v>
      </c>
      <c r="R34" s="9">
        <f>B34/B6*100</f>
        <v>0.9034356934033807</v>
      </c>
      <c r="S34" s="10">
        <f>F34/F6*100</f>
        <v>0.957595421567302</v>
      </c>
      <c r="T34" s="10">
        <f>C34/C6*100</f>
        <v>1.2129171817058095</v>
      </c>
      <c r="U34" s="10">
        <f>G34/G6*100</f>
        <v>1.2972225610995893</v>
      </c>
      <c r="V34" s="9">
        <f t="shared" si="10"/>
        <v>93.17673378076063</v>
      </c>
      <c r="W34" s="48">
        <f t="shared" si="11"/>
        <v>92.16867469879519</v>
      </c>
      <c r="X34" s="12" t="s">
        <v>13</v>
      </c>
      <c r="Y34" s="4"/>
    </row>
    <row r="35" spans="1:25" s="5" customFormat="1" ht="15" customHeight="1">
      <c r="A35" s="55" t="s">
        <v>7</v>
      </c>
      <c r="B35" s="52"/>
      <c r="C35" s="52"/>
      <c r="D35" s="52"/>
      <c r="E35" s="53"/>
      <c r="F35" s="54"/>
      <c r="G35" s="52"/>
      <c r="H35" s="52"/>
      <c r="I35" s="53"/>
      <c r="J35" s="45"/>
      <c r="K35" s="46"/>
      <c r="L35" s="46"/>
      <c r="M35" s="46"/>
      <c r="N35" s="47"/>
      <c r="O35" s="47"/>
      <c r="P35" s="47"/>
      <c r="Q35" s="47"/>
      <c r="R35" s="9"/>
      <c r="S35" s="10"/>
      <c r="T35" s="10"/>
      <c r="U35" s="10"/>
      <c r="V35" s="9"/>
      <c r="W35" s="48"/>
      <c r="X35" s="13" t="s">
        <v>7</v>
      </c>
      <c r="Y35" s="4"/>
    </row>
    <row r="36" spans="1:25" s="5" customFormat="1" ht="15" customHeight="1">
      <c r="A36" s="50" t="s">
        <v>14</v>
      </c>
      <c r="B36" s="43">
        <f aca="true" t="shared" si="16" ref="B36:I36">SUM(B37:B39)</f>
        <v>2273</v>
      </c>
      <c r="C36" s="43">
        <f t="shared" si="16"/>
        <v>9323</v>
      </c>
      <c r="D36" s="43">
        <f t="shared" si="16"/>
        <v>4445</v>
      </c>
      <c r="E36" s="43">
        <f t="shared" si="16"/>
        <v>4878</v>
      </c>
      <c r="F36" s="44">
        <f t="shared" si="16"/>
        <v>2209</v>
      </c>
      <c r="G36" s="43">
        <f t="shared" si="16"/>
        <v>9616</v>
      </c>
      <c r="H36" s="43">
        <f t="shared" si="16"/>
        <v>4599</v>
      </c>
      <c r="I36" s="43">
        <f t="shared" si="16"/>
        <v>5017</v>
      </c>
      <c r="J36" s="45">
        <f t="shared" si="2"/>
        <v>64</v>
      </c>
      <c r="K36" s="46">
        <f t="shared" si="3"/>
        <v>-293</v>
      </c>
      <c r="L36" s="46">
        <f t="shared" si="4"/>
        <v>-154</v>
      </c>
      <c r="M36" s="46">
        <f t="shared" si="5"/>
        <v>-139</v>
      </c>
      <c r="N36" s="47">
        <f aca="true" t="shared" si="17" ref="N36:N48">B36/F36*100-100</f>
        <v>2.897238569488451</v>
      </c>
      <c r="O36" s="47">
        <f aca="true" t="shared" si="18" ref="O36:O48">C36/G36*100-100</f>
        <v>-3.047004991680538</v>
      </c>
      <c r="P36" s="47">
        <f aca="true" t="shared" si="19" ref="P36:P48">D36/H36*100-100</f>
        <v>-3.3485540334855415</v>
      </c>
      <c r="Q36" s="47">
        <f aca="true" t="shared" si="20" ref="Q36:Q48">E36/I36*100-100</f>
        <v>-2.770580027905126</v>
      </c>
      <c r="R36" s="9">
        <f>B36/B6*100</f>
        <v>4.9963730683841465</v>
      </c>
      <c r="S36" s="10">
        <f>F36/F6*100</f>
        <v>4.977243026452165</v>
      </c>
      <c r="T36" s="10">
        <f>C36/C6*100</f>
        <v>6.547786268120014</v>
      </c>
      <c r="U36" s="10">
        <f>G36/G6*100</f>
        <v>6.517289523267319</v>
      </c>
      <c r="V36" s="9">
        <f>D36/E36*100</f>
        <v>91.12341123411234</v>
      </c>
      <c r="W36" s="48">
        <f>H36/I36*100</f>
        <v>91.66832768586805</v>
      </c>
      <c r="X36" s="11" t="s">
        <v>14</v>
      </c>
      <c r="Y36" s="4"/>
    </row>
    <row r="37" spans="1:25" s="5" customFormat="1" ht="15" customHeight="1">
      <c r="A37" s="56" t="s">
        <v>15</v>
      </c>
      <c r="B37" s="52">
        <v>981</v>
      </c>
      <c r="C37" s="52">
        <v>4148</v>
      </c>
      <c r="D37" s="52">
        <v>1988</v>
      </c>
      <c r="E37" s="53">
        <v>2160</v>
      </c>
      <c r="F37" s="54">
        <v>983</v>
      </c>
      <c r="G37" s="52">
        <v>4360</v>
      </c>
      <c r="H37" s="52">
        <v>2110</v>
      </c>
      <c r="I37" s="53">
        <v>2250</v>
      </c>
      <c r="J37" s="45">
        <f t="shared" si="2"/>
        <v>-2</v>
      </c>
      <c r="K37" s="46">
        <f t="shared" si="3"/>
        <v>-212</v>
      </c>
      <c r="L37" s="46">
        <f t="shared" si="4"/>
        <v>-122</v>
      </c>
      <c r="M37" s="46">
        <f t="shared" si="5"/>
        <v>-90</v>
      </c>
      <c r="N37" s="47">
        <f t="shared" si="17"/>
        <v>-0.20345879959307922</v>
      </c>
      <c r="O37" s="47">
        <f t="shared" si="18"/>
        <v>-4.862385321100916</v>
      </c>
      <c r="P37" s="47">
        <f t="shared" si="19"/>
        <v>-5.7819905213270175</v>
      </c>
      <c r="Q37" s="47">
        <f t="shared" si="20"/>
        <v>-4</v>
      </c>
      <c r="R37" s="9">
        <f>B37/B6*100</f>
        <v>2.156375706152595</v>
      </c>
      <c r="S37" s="10">
        <f>F37/F6*100</f>
        <v>2.2148618809427245</v>
      </c>
      <c r="T37" s="10">
        <f>C37/C6*100</f>
        <v>2.9132486796269244</v>
      </c>
      <c r="U37" s="10">
        <f>G37/G6*100</f>
        <v>2.9550106407493257</v>
      </c>
      <c r="V37" s="9">
        <f>D37/E37*100</f>
        <v>92.03703703703704</v>
      </c>
      <c r="W37" s="48">
        <f>H37/I37*100</f>
        <v>93.77777777777779</v>
      </c>
      <c r="X37" s="12" t="s">
        <v>15</v>
      </c>
      <c r="Y37" s="4"/>
    </row>
    <row r="38" spans="1:25" s="5" customFormat="1" ht="15" customHeight="1">
      <c r="A38" s="56" t="s">
        <v>16</v>
      </c>
      <c r="B38" s="52">
        <v>853</v>
      </c>
      <c r="C38" s="52">
        <v>3483</v>
      </c>
      <c r="D38" s="52">
        <v>1650</v>
      </c>
      <c r="E38" s="53">
        <v>1833</v>
      </c>
      <c r="F38" s="54">
        <v>765</v>
      </c>
      <c r="G38" s="52">
        <v>3446</v>
      </c>
      <c r="H38" s="52">
        <v>1642</v>
      </c>
      <c r="I38" s="53">
        <v>1804</v>
      </c>
      <c r="J38" s="45">
        <f t="shared" si="2"/>
        <v>88</v>
      </c>
      <c r="K38" s="46">
        <f t="shared" si="3"/>
        <v>37</v>
      </c>
      <c r="L38" s="46">
        <f t="shared" si="4"/>
        <v>8</v>
      </c>
      <c r="M38" s="46">
        <f t="shared" si="5"/>
        <v>29</v>
      </c>
      <c r="N38" s="47">
        <f t="shared" si="17"/>
        <v>11.503267973856211</v>
      </c>
      <c r="O38" s="47">
        <f t="shared" si="18"/>
        <v>1.0737086477074769</v>
      </c>
      <c r="P38" s="47">
        <f t="shared" si="19"/>
        <v>0.4872107186357937</v>
      </c>
      <c r="Q38" s="47">
        <f t="shared" si="20"/>
        <v>1.6075388026607556</v>
      </c>
      <c r="R38" s="9">
        <f>B38/B6*100</f>
        <v>1.8750137383773329</v>
      </c>
      <c r="S38" s="10">
        <f>F38/F6*100</f>
        <v>1.7236717588211437</v>
      </c>
      <c r="T38" s="10">
        <f>C38/C6*100</f>
        <v>2.4462018204292617</v>
      </c>
      <c r="U38" s="10">
        <f>G38/G6*100</f>
        <v>2.3355428137665544</v>
      </c>
      <c r="V38" s="9">
        <f>D38/E38*100</f>
        <v>90.0163666121113</v>
      </c>
      <c r="W38" s="48">
        <f>H38/I38*100</f>
        <v>91.01995565410199</v>
      </c>
      <c r="X38" s="12" t="s">
        <v>16</v>
      </c>
      <c r="Y38" s="4"/>
    </row>
    <row r="39" spans="1:25" s="5" customFormat="1" ht="15" customHeight="1">
      <c r="A39" s="56" t="s">
        <v>17</v>
      </c>
      <c r="B39" s="52">
        <v>439</v>
      </c>
      <c r="C39" s="52">
        <v>1692</v>
      </c>
      <c r="D39" s="52">
        <v>807</v>
      </c>
      <c r="E39" s="53">
        <v>885</v>
      </c>
      <c r="F39" s="54">
        <v>461</v>
      </c>
      <c r="G39" s="52">
        <v>1810</v>
      </c>
      <c r="H39" s="52">
        <v>847</v>
      </c>
      <c r="I39" s="53">
        <v>963</v>
      </c>
      <c r="J39" s="45">
        <f t="shared" si="2"/>
        <v>-22</v>
      </c>
      <c r="K39" s="46">
        <f t="shared" si="3"/>
        <v>-118</v>
      </c>
      <c r="L39" s="46">
        <f t="shared" si="4"/>
        <v>-40</v>
      </c>
      <c r="M39" s="46">
        <f t="shared" si="5"/>
        <v>-78</v>
      </c>
      <c r="N39" s="47">
        <f t="shared" si="17"/>
        <v>-4.7722342733188725</v>
      </c>
      <c r="O39" s="47">
        <f t="shared" si="18"/>
        <v>-6.519337016574582</v>
      </c>
      <c r="P39" s="47">
        <f t="shared" si="19"/>
        <v>-4.722550177095627</v>
      </c>
      <c r="Q39" s="47">
        <f t="shared" si="20"/>
        <v>-8.099688473520246</v>
      </c>
      <c r="R39" s="9">
        <f>B39/B6*100</f>
        <v>0.9649836238542193</v>
      </c>
      <c r="S39" s="10">
        <f>F39/F6*100</f>
        <v>1.038709386688297</v>
      </c>
      <c r="T39" s="10">
        <f>C39/C6*100</f>
        <v>1.1883357680638273</v>
      </c>
      <c r="U39" s="10">
        <f>G39/G6*100</f>
        <v>1.2267360687514404</v>
      </c>
      <c r="V39" s="9">
        <f>D39/E39*100</f>
        <v>91.18644067796609</v>
      </c>
      <c r="W39" s="48">
        <f>H39/I39*100</f>
        <v>87.95430944963655</v>
      </c>
      <c r="X39" s="12" t="s">
        <v>17</v>
      </c>
      <c r="Y39" s="4"/>
    </row>
    <row r="40" spans="1:25" s="5" customFormat="1" ht="15" customHeight="1">
      <c r="A40" s="55" t="s">
        <v>7</v>
      </c>
      <c r="B40" s="52"/>
      <c r="C40" s="52"/>
      <c r="D40" s="52"/>
      <c r="E40" s="53"/>
      <c r="F40" s="54"/>
      <c r="G40" s="52"/>
      <c r="H40" s="52"/>
      <c r="I40" s="53"/>
      <c r="J40" s="45">
        <f t="shared" si="2"/>
        <v>0</v>
      </c>
      <c r="K40" s="46">
        <f t="shared" si="3"/>
        <v>0</v>
      </c>
      <c r="L40" s="46">
        <f t="shared" si="4"/>
        <v>0</v>
      </c>
      <c r="M40" s="46">
        <f t="shared" si="5"/>
        <v>0</v>
      </c>
      <c r="N40" s="47"/>
      <c r="O40" s="47"/>
      <c r="P40" s="47"/>
      <c r="Q40" s="47"/>
      <c r="R40" s="9"/>
      <c r="S40" s="10"/>
      <c r="T40" s="10"/>
      <c r="U40" s="10"/>
      <c r="V40" s="9"/>
      <c r="W40" s="48"/>
      <c r="X40" s="13" t="s">
        <v>7</v>
      </c>
      <c r="Y40" s="4"/>
    </row>
    <row r="41" spans="1:25" s="5" customFormat="1" ht="15" customHeight="1">
      <c r="A41" s="50" t="s">
        <v>18</v>
      </c>
      <c r="B41" s="43">
        <f aca="true" t="shared" si="21" ref="B41:I41">SUM(B42:B43)</f>
        <v>1954</v>
      </c>
      <c r="C41" s="43">
        <f t="shared" si="21"/>
        <v>8320</v>
      </c>
      <c r="D41" s="43">
        <f t="shared" si="21"/>
        <v>3986</v>
      </c>
      <c r="E41" s="43">
        <f t="shared" si="21"/>
        <v>4334</v>
      </c>
      <c r="F41" s="44">
        <f t="shared" si="21"/>
        <v>1913</v>
      </c>
      <c r="G41" s="43">
        <f t="shared" si="21"/>
        <v>8536</v>
      </c>
      <c r="H41" s="43">
        <f t="shared" si="21"/>
        <v>4062</v>
      </c>
      <c r="I41" s="43">
        <f t="shared" si="21"/>
        <v>4474</v>
      </c>
      <c r="J41" s="45">
        <f t="shared" si="2"/>
        <v>41</v>
      </c>
      <c r="K41" s="46">
        <f t="shared" si="3"/>
        <v>-216</v>
      </c>
      <c r="L41" s="46">
        <f t="shared" si="4"/>
        <v>-76</v>
      </c>
      <c r="M41" s="46">
        <f t="shared" si="5"/>
        <v>-140</v>
      </c>
      <c r="N41" s="47">
        <f t="shared" si="17"/>
        <v>2.1432305279665513</v>
      </c>
      <c r="O41" s="47">
        <f t="shared" si="18"/>
        <v>-2.5304592314901555</v>
      </c>
      <c r="P41" s="47">
        <f t="shared" si="19"/>
        <v>-1.8709995076317085</v>
      </c>
      <c r="Q41" s="47">
        <f t="shared" si="20"/>
        <v>-3.129190880643719</v>
      </c>
      <c r="R41" s="9">
        <f>B41/B6*100</f>
        <v>4.295166289319236</v>
      </c>
      <c r="S41" s="10">
        <f>F41/F6*100</f>
        <v>4.310305979901762</v>
      </c>
      <c r="T41" s="10">
        <f>C41/C6*100</f>
        <v>5.843353185751208</v>
      </c>
      <c r="U41" s="10">
        <f>G41/G6*100</f>
        <v>5.785314410421156</v>
      </c>
      <c r="V41" s="9">
        <f>D41/E41*100</f>
        <v>91.97046608214121</v>
      </c>
      <c r="W41" s="48">
        <f>H41/I41*100</f>
        <v>90.7912382655342</v>
      </c>
      <c r="X41" s="11" t="s">
        <v>18</v>
      </c>
      <c r="Y41" s="4"/>
    </row>
    <row r="42" spans="1:25" s="5" customFormat="1" ht="15" customHeight="1">
      <c r="A42" s="56" t="s">
        <v>38</v>
      </c>
      <c r="B42" s="52">
        <v>1243</v>
      </c>
      <c r="C42" s="52">
        <v>5210</v>
      </c>
      <c r="D42" s="52">
        <v>2501</v>
      </c>
      <c r="E42" s="53">
        <v>2709</v>
      </c>
      <c r="F42" s="54">
        <v>1192</v>
      </c>
      <c r="G42" s="52">
        <v>5134</v>
      </c>
      <c r="H42" s="52">
        <v>2461</v>
      </c>
      <c r="I42" s="53">
        <v>2673</v>
      </c>
      <c r="J42" s="45">
        <f t="shared" si="2"/>
        <v>51</v>
      </c>
      <c r="K42" s="46">
        <f t="shared" si="3"/>
        <v>76</v>
      </c>
      <c r="L42" s="46">
        <f t="shared" si="4"/>
        <v>40</v>
      </c>
      <c r="M42" s="46">
        <f t="shared" si="5"/>
        <v>36</v>
      </c>
      <c r="N42" s="47">
        <f t="shared" si="17"/>
        <v>4.278523489932894</v>
      </c>
      <c r="O42" s="47">
        <f t="shared" si="18"/>
        <v>1.4803272302298325</v>
      </c>
      <c r="P42" s="47">
        <f t="shared" si="19"/>
        <v>1.6253555465258103</v>
      </c>
      <c r="Q42" s="47">
        <f t="shared" si="20"/>
        <v>1.3468013468013424</v>
      </c>
      <c r="R42" s="9">
        <f>B42/B6*100</f>
        <v>2.7322884839425847</v>
      </c>
      <c r="S42" s="10">
        <f>F42/F6*100</f>
        <v>2.685773511784056</v>
      </c>
      <c r="T42" s="10">
        <f>C42/C6*100</f>
        <v>3.6591190021350717</v>
      </c>
      <c r="U42" s="10">
        <f>G42/G6*100</f>
        <v>3.4795928049557423</v>
      </c>
      <c r="V42" s="9">
        <f>D42/E42*100</f>
        <v>92.3218899963086</v>
      </c>
      <c r="W42" s="48">
        <f>H42/I42*100</f>
        <v>92.06883651328096</v>
      </c>
      <c r="X42" s="12" t="s">
        <v>38</v>
      </c>
      <c r="Y42" s="4"/>
    </row>
    <row r="43" spans="1:25" s="5" customFormat="1" ht="15" customHeight="1">
      <c r="A43" s="56" t="s">
        <v>19</v>
      </c>
      <c r="B43" s="52">
        <v>711</v>
      </c>
      <c r="C43" s="52">
        <v>3110</v>
      </c>
      <c r="D43" s="52">
        <v>1485</v>
      </c>
      <c r="E43" s="53">
        <v>1625</v>
      </c>
      <c r="F43" s="54">
        <v>721</v>
      </c>
      <c r="G43" s="52">
        <v>3402</v>
      </c>
      <c r="H43" s="52">
        <v>1601</v>
      </c>
      <c r="I43" s="53">
        <v>1801</v>
      </c>
      <c r="J43" s="45">
        <f t="shared" si="2"/>
        <v>-10</v>
      </c>
      <c r="K43" s="46">
        <f t="shared" si="3"/>
        <v>-292</v>
      </c>
      <c r="L43" s="46">
        <f t="shared" si="4"/>
        <v>-116</v>
      </c>
      <c r="M43" s="46">
        <f t="shared" si="5"/>
        <v>-176</v>
      </c>
      <c r="N43" s="47">
        <f t="shared" si="17"/>
        <v>-1.3869625520110986</v>
      </c>
      <c r="O43" s="47">
        <f t="shared" si="18"/>
        <v>-8.583186360964135</v>
      </c>
      <c r="P43" s="47">
        <f t="shared" si="19"/>
        <v>-7.245471580262347</v>
      </c>
      <c r="Q43" s="47">
        <f t="shared" si="20"/>
        <v>-9.772348695169356</v>
      </c>
      <c r="R43" s="9">
        <f>B43/B6*100</f>
        <v>1.5628778053766514</v>
      </c>
      <c r="S43" s="10">
        <f>F43/F6*100</f>
        <v>1.6245324681177054</v>
      </c>
      <c r="T43" s="10">
        <f>C43/C6*100</f>
        <v>2.1842341836161365</v>
      </c>
      <c r="U43" s="10">
        <f>G43/G6*100</f>
        <v>2.305721605465414</v>
      </c>
      <c r="V43" s="9">
        <f>D43/E43*100</f>
        <v>91.38461538461539</v>
      </c>
      <c r="W43" s="48">
        <f>H43/I43*100</f>
        <v>88.89505830094392</v>
      </c>
      <c r="X43" s="12" t="s">
        <v>19</v>
      </c>
      <c r="Y43" s="4"/>
    </row>
    <row r="44" spans="1:25" s="5" customFormat="1" ht="15" customHeight="1">
      <c r="A44" s="55" t="s">
        <v>7</v>
      </c>
      <c r="B44" s="52"/>
      <c r="C44" s="52"/>
      <c r="D44" s="52"/>
      <c r="E44" s="53"/>
      <c r="F44" s="54"/>
      <c r="G44" s="52"/>
      <c r="H44" s="52"/>
      <c r="I44" s="53"/>
      <c r="J44" s="45"/>
      <c r="K44" s="46"/>
      <c r="L44" s="46"/>
      <c r="M44" s="46"/>
      <c r="N44" s="47"/>
      <c r="O44" s="47"/>
      <c r="P44" s="47"/>
      <c r="Q44" s="47"/>
      <c r="R44" s="9"/>
      <c r="S44" s="10"/>
      <c r="T44" s="10"/>
      <c r="U44" s="10"/>
      <c r="V44" s="9"/>
      <c r="W44" s="48"/>
      <c r="X44" s="13" t="s">
        <v>7</v>
      </c>
      <c r="Y44" s="4"/>
    </row>
    <row r="45" spans="1:25" s="5" customFormat="1" ht="15" customHeight="1">
      <c r="A45" s="50" t="s">
        <v>20</v>
      </c>
      <c r="B45" s="43">
        <f aca="true" t="shared" si="22" ref="B45:I45">SUM(B46:B53)</f>
        <v>1318</v>
      </c>
      <c r="C45" s="43">
        <f t="shared" si="22"/>
        <v>5378</v>
      </c>
      <c r="D45" s="43">
        <f t="shared" si="22"/>
        <v>2546</v>
      </c>
      <c r="E45" s="43">
        <f t="shared" si="22"/>
        <v>2832</v>
      </c>
      <c r="F45" s="44">
        <f t="shared" si="22"/>
        <v>1368</v>
      </c>
      <c r="G45" s="43">
        <f t="shared" si="22"/>
        <v>5864</v>
      </c>
      <c r="H45" s="43">
        <f t="shared" si="22"/>
        <v>2802</v>
      </c>
      <c r="I45" s="43">
        <f t="shared" si="22"/>
        <v>3062</v>
      </c>
      <c r="J45" s="45">
        <f t="shared" si="2"/>
        <v>-50</v>
      </c>
      <c r="K45" s="46">
        <f t="shared" si="3"/>
        <v>-486</v>
      </c>
      <c r="L45" s="46">
        <f t="shared" si="4"/>
        <v>-256</v>
      </c>
      <c r="M45" s="46">
        <f t="shared" si="5"/>
        <v>-230</v>
      </c>
      <c r="N45" s="47">
        <f t="shared" si="17"/>
        <v>-3.6549707602339225</v>
      </c>
      <c r="O45" s="47">
        <f t="shared" si="18"/>
        <v>-8.287858117326053</v>
      </c>
      <c r="P45" s="47">
        <f t="shared" si="19"/>
        <v>-9.136331192005713</v>
      </c>
      <c r="Q45" s="47">
        <f t="shared" si="20"/>
        <v>-7.511430437622465</v>
      </c>
      <c r="R45" s="9">
        <f>B45/B6*100</f>
        <v>2.8971490119359022</v>
      </c>
      <c r="S45" s="10">
        <f>F45/F6*100</f>
        <v>3.08233067459781</v>
      </c>
      <c r="T45" s="10">
        <f>C45/C6*100</f>
        <v>3.777109787616586</v>
      </c>
      <c r="U45" s="10">
        <f>G45/G6*100</f>
        <v>3.9743537608610198</v>
      </c>
      <c r="V45" s="9">
        <f aca="true" t="shared" si="23" ref="V45:V53">D45/E45*100</f>
        <v>89.90112994350282</v>
      </c>
      <c r="W45" s="48">
        <f aca="true" t="shared" si="24" ref="W45:W53">H45/I45*100</f>
        <v>91.5088177661659</v>
      </c>
      <c r="X45" s="11" t="s">
        <v>20</v>
      </c>
      <c r="Y45" s="4"/>
    </row>
    <row r="46" spans="1:25" s="5" customFormat="1" ht="15" customHeight="1">
      <c r="A46" s="51" t="s">
        <v>62</v>
      </c>
      <c r="B46" s="52">
        <v>55</v>
      </c>
      <c r="C46" s="52">
        <v>118</v>
      </c>
      <c r="D46" s="52">
        <v>55</v>
      </c>
      <c r="E46" s="53">
        <v>63</v>
      </c>
      <c r="F46" s="54">
        <v>62</v>
      </c>
      <c r="G46" s="52">
        <v>148</v>
      </c>
      <c r="H46" s="52">
        <v>67</v>
      </c>
      <c r="I46" s="53">
        <v>81</v>
      </c>
      <c r="J46" s="45">
        <f t="shared" si="2"/>
        <v>-7</v>
      </c>
      <c r="K46" s="46">
        <f t="shared" si="3"/>
        <v>-30</v>
      </c>
      <c r="L46" s="46">
        <f t="shared" si="4"/>
        <v>-12</v>
      </c>
      <c r="M46" s="46">
        <f t="shared" si="5"/>
        <v>-18</v>
      </c>
      <c r="N46" s="47">
        <f t="shared" si="17"/>
        <v>-11.290322580645167</v>
      </c>
      <c r="O46" s="47">
        <f t="shared" si="18"/>
        <v>-20.270270270270274</v>
      </c>
      <c r="P46" s="47">
        <f t="shared" si="19"/>
        <v>-17.91044776119402</v>
      </c>
      <c r="Q46" s="47">
        <f t="shared" si="20"/>
        <v>-22.222222222222214</v>
      </c>
      <c r="R46" s="9">
        <f>B46/B6*100</f>
        <v>0.12089772052843295</v>
      </c>
      <c r="S46" s="10">
        <f>F46/F6*100</f>
        <v>0.13969627326393583</v>
      </c>
      <c r="T46" s="10">
        <f>C46/C6*100</f>
        <v>0.08287448027868301</v>
      </c>
      <c r="U46" s="10">
        <f>G46/G6*100</f>
        <v>0.10030770064928904</v>
      </c>
      <c r="V46" s="9">
        <f t="shared" si="23"/>
        <v>87.3015873015873</v>
      </c>
      <c r="W46" s="48">
        <f t="shared" si="24"/>
        <v>82.71604938271605</v>
      </c>
      <c r="X46" s="79" t="s">
        <v>62</v>
      </c>
      <c r="Y46" s="4"/>
    </row>
    <row r="47" spans="1:25" s="5" customFormat="1" ht="15" customHeight="1">
      <c r="A47" s="51" t="s">
        <v>63</v>
      </c>
      <c r="B47" s="52">
        <v>175</v>
      </c>
      <c r="C47" s="52">
        <v>725</v>
      </c>
      <c r="D47" s="52">
        <v>343</v>
      </c>
      <c r="E47" s="53">
        <v>382</v>
      </c>
      <c r="F47" s="54">
        <v>185</v>
      </c>
      <c r="G47" s="52">
        <v>819</v>
      </c>
      <c r="H47" s="52">
        <v>398</v>
      </c>
      <c r="I47" s="53">
        <v>421</v>
      </c>
      <c r="J47" s="45">
        <f t="shared" si="2"/>
        <v>-10</v>
      </c>
      <c r="K47" s="46">
        <f t="shared" si="3"/>
        <v>-94</v>
      </c>
      <c r="L47" s="46">
        <f t="shared" si="4"/>
        <v>-55</v>
      </c>
      <c r="M47" s="46">
        <f t="shared" si="5"/>
        <v>-39</v>
      </c>
      <c r="N47" s="47">
        <f t="shared" si="17"/>
        <v>-5.4054054054054035</v>
      </c>
      <c r="O47" s="47">
        <f t="shared" si="18"/>
        <v>-11.47741147741148</v>
      </c>
      <c r="P47" s="47">
        <f t="shared" si="19"/>
        <v>-13.819095477386938</v>
      </c>
      <c r="Q47" s="47">
        <f t="shared" si="20"/>
        <v>-9.263657957244646</v>
      </c>
      <c r="R47" s="9">
        <f>B47/B6*100</f>
        <v>0.3846745653177412</v>
      </c>
      <c r="S47" s="10">
        <f>F47/F6*100</f>
        <v>0.4168356540940021</v>
      </c>
      <c r="T47" s="10">
        <f>C47/C6*100</f>
        <v>0.5091864254410607</v>
      </c>
      <c r="U47" s="10">
        <f>G47/G6*100</f>
        <v>0.5550811272416738</v>
      </c>
      <c r="V47" s="9">
        <f t="shared" si="23"/>
        <v>89.79057591623037</v>
      </c>
      <c r="W47" s="48">
        <f t="shared" si="24"/>
        <v>94.53681710213777</v>
      </c>
      <c r="X47" s="79" t="s">
        <v>63</v>
      </c>
      <c r="Y47" s="4"/>
    </row>
    <row r="48" spans="1:25" s="5" customFormat="1" ht="15" customHeight="1">
      <c r="A48" s="51" t="s">
        <v>64</v>
      </c>
      <c r="B48" s="52">
        <v>92</v>
      </c>
      <c r="C48" s="52">
        <v>354</v>
      </c>
      <c r="D48" s="52">
        <v>169</v>
      </c>
      <c r="E48" s="53">
        <v>185</v>
      </c>
      <c r="F48" s="54">
        <v>94</v>
      </c>
      <c r="G48" s="52">
        <v>398</v>
      </c>
      <c r="H48" s="52">
        <v>191</v>
      </c>
      <c r="I48" s="53">
        <v>207</v>
      </c>
      <c r="J48" s="45">
        <f t="shared" si="2"/>
        <v>-2</v>
      </c>
      <c r="K48" s="46">
        <f t="shared" si="3"/>
        <v>-44</v>
      </c>
      <c r="L48" s="46">
        <f t="shared" si="4"/>
        <v>-22</v>
      </c>
      <c r="M48" s="46">
        <f t="shared" si="5"/>
        <v>-22</v>
      </c>
      <c r="N48" s="47">
        <f t="shared" si="17"/>
        <v>-2.1276595744680833</v>
      </c>
      <c r="O48" s="47">
        <f t="shared" si="18"/>
        <v>-11.05527638190955</v>
      </c>
      <c r="P48" s="47">
        <f t="shared" si="19"/>
        <v>-11.518324607329845</v>
      </c>
      <c r="Q48" s="47">
        <f t="shared" si="20"/>
        <v>-10.628019323671495</v>
      </c>
      <c r="R48" s="9">
        <f>B48/B6*100</f>
        <v>0.20222891433846965</v>
      </c>
      <c r="S48" s="10">
        <f>F48/F6*100</f>
        <v>0.21179757559370918</v>
      </c>
      <c r="T48" s="10">
        <f>C48/C6*100</f>
        <v>0.24862344083604898</v>
      </c>
      <c r="U48" s="10">
        <f>G48/G6*100</f>
        <v>0.2697463841784935</v>
      </c>
      <c r="V48" s="9">
        <f t="shared" si="23"/>
        <v>91.35135135135135</v>
      </c>
      <c r="W48" s="48">
        <f t="shared" si="24"/>
        <v>92.27053140096618</v>
      </c>
      <c r="X48" s="79" t="s">
        <v>64</v>
      </c>
      <c r="Y48" s="4"/>
    </row>
    <row r="49" spans="1:25" s="5" customFormat="1" ht="15" customHeight="1">
      <c r="A49" s="51" t="s">
        <v>65</v>
      </c>
      <c r="B49" s="52">
        <v>242</v>
      </c>
      <c r="C49" s="52">
        <v>973</v>
      </c>
      <c r="D49" s="52">
        <v>475</v>
      </c>
      <c r="E49" s="53">
        <v>498</v>
      </c>
      <c r="F49" s="54">
        <v>247</v>
      </c>
      <c r="G49" s="52">
        <v>1066</v>
      </c>
      <c r="H49" s="52">
        <v>521</v>
      </c>
      <c r="I49" s="53">
        <v>545</v>
      </c>
      <c r="J49" s="45">
        <f t="shared" si="2"/>
        <v>-5</v>
      </c>
      <c r="K49" s="46">
        <f t="shared" si="3"/>
        <v>-93</v>
      </c>
      <c r="L49" s="46">
        <f t="shared" si="4"/>
        <v>-46</v>
      </c>
      <c r="M49" s="46">
        <f t="shared" si="5"/>
        <v>-47</v>
      </c>
      <c r="N49" s="47">
        <f aca="true" t="shared" si="25" ref="N49:N59">B49/F49*100-100</f>
        <v>-2.0242914979757103</v>
      </c>
      <c r="O49" s="47">
        <f aca="true" t="shared" si="26" ref="O49:O59">C49/G49*100-100</f>
        <v>-8.724202626641656</v>
      </c>
      <c r="P49" s="47">
        <f aca="true" t="shared" si="27" ref="P49:P59">D49/H49*100-100</f>
        <v>-8.829174664107484</v>
      </c>
      <c r="Q49" s="47">
        <f aca="true" t="shared" si="28" ref="Q49:Q59">E49/I49*100-100</f>
        <v>-8.623853211009163</v>
      </c>
      <c r="R49" s="9">
        <f>B49/B6*100</f>
        <v>0.5319499703251049</v>
      </c>
      <c r="S49" s="10">
        <f>F49/F6*100</f>
        <v>0.5565319273579379</v>
      </c>
      <c r="T49" s="10">
        <f>C49/C6*100</f>
        <v>0.6833632992471064</v>
      </c>
      <c r="U49" s="10">
        <f>G49/G6*100</f>
        <v>0.7224865465685278</v>
      </c>
      <c r="V49" s="9">
        <f t="shared" si="23"/>
        <v>95.38152610441767</v>
      </c>
      <c r="W49" s="48">
        <f t="shared" si="24"/>
        <v>95.59633027522936</v>
      </c>
      <c r="X49" s="79" t="s">
        <v>65</v>
      </c>
      <c r="Y49" s="4"/>
    </row>
    <row r="50" spans="1:25" s="5" customFormat="1" ht="15" customHeight="1">
      <c r="A50" s="51" t="s">
        <v>66</v>
      </c>
      <c r="B50" s="52">
        <v>261</v>
      </c>
      <c r="C50" s="52">
        <v>981</v>
      </c>
      <c r="D50" s="52">
        <v>455</v>
      </c>
      <c r="E50" s="53">
        <v>526</v>
      </c>
      <c r="F50" s="54">
        <v>247</v>
      </c>
      <c r="G50" s="52">
        <v>1002</v>
      </c>
      <c r="H50" s="52">
        <v>466</v>
      </c>
      <c r="I50" s="53">
        <v>536</v>
      </c>
      <c r="J50" s="45">
        <f t="shared" si="2"/>
        <v>14</v>
      </c>
      <c r="K50" s="46">
        <f t="shared" si="3"/>
        <v>-21</v>
      </c>
      <c r="L50" s="46">
        <f t="shared" si="4"/>
        <v>-11</v>
      </c>
      <c r="M50" s="46">
        <f t="shared" si="5"/>
        <v>-10</v>
      </c>
      <c r="N50" s="47">
        <f t="shared" si="25"/>
        <v>5.668016194331997</v>
      </c>
      <c r="O50" s="47">
        <f t="shared" si="26"/>
        <v>-2.095808383233532</v>
      </c>
      <c r="P50" s="47">
        <f t="shared" si="27"/>
        <v>-2.3605150214592356</v>
      </c>
      <c r="Q50" s="47">
        <f t="shared" si="28"/>
        <v>-1.8656716417910388</v>
      </c>
      <c r="R50" s="9">
        <f>B50/B6*100</f>
        <v>0.5737146374167454</v>
      </c>
      <c r="S50" s="10">
        <f>F50/F6*100</f>
        <v>0.5565319273579379</v>
      </c>
      <c r="T50" s="10">
        <f>C50/C6*100</f>
        <v>0.6889819080795595</v>
      </c>
      <c r="U50" s="10">
        <f>G50/G6*100</f>
        <v>0.6791102435850515</v>
      </c>
      <c r="V50" s="9">
        <f t="shared" si="23"/>
        <v>86.50190114068441</v>
      </c>
      <c r="W50" s="48">
        <f t="shared" si="24"/>
        <v>86.94029850746269</v>
      </c>
      <c r="X50" s="79" t="s">
        <v>66</v>
      </c>
      <c r="Y50" s="4"/>
    </row>
    <row r="51" spans="1:25" s="5" customFormat="1" ht="15" customHeight="1">
      <c r="A51" s="51" t="s">
        <v>67</v>
      </c>
      <c r="B51" s="52">
        <v>164</v>
      </c>
      <c r="C51" s="52">
        <v>746</v>
      </c>
      <c r="D51" s="52">
        <v>341</v>
      </c>
      <c r="E51" s="53">
        <v>405</v>
      </c>
      <c r="F51" s="54">
        <v>170</v>
      </c>
      <c r="G51" s="52">
        <v>780</v>
      </c>
      <c r="H51" s="52">
        <v>355</v>
      </c>
      <c r="I51" s="53">
        <v>425</v>
      </c>
      <c r="J51" s="45">
        <f t="shared" si="2"/>
        <v>-6</v>
      </c>
      <c r="K51" s="46">
        <f t="shared" si="3"/>
        <v>-34</v>
      </c>
      <c r="L51" s="46">
        <f t="shared" si="4"/>
        <v>-14</v>
      </c>
      <c r="M51" s="46">
        <f t="shared" si="5"/>
        <v>-20</v>
      </c>
      <c r="N51" s="47">
        <f t="shared" si="25"/>
        <v>-3.529411764705884</v>
      </c>
      <c r="O51" s="47">
        <f t="shared" si="26"/>
        <v>-4.358974358974351</v>
      </c>
      <c r="P51" s="47">
        <f t="shared" si="27"/>
        <v>-3.943661971830977</v>
      </c>
      <c r="Q51" s="47">
        <f t="shared" si="28"/>
        <v>-4.705882352941188</v>
      </c>
      <c r="R51" s="9">
        <f>B51/B6*100</f>
        <v>0.36049502121205457</v>
      </c>
      <c r="S51" s="10">
        <f>F51/F6*100</f>
        <v>0.38303816862692086</v>
      </c>
      <c r="T51" s="10">
        <f>C51/C6*100</f>
        <v>0.5239352736262501</v>
      </c>
      <c r="U51" s="10">
        <f>G51/G6*100</f>
        <v>0.5286486926111179</v>
      </c>
      <c r="V51" s="9">
        <f t="shared" si="23"/>
        <v>84.19753086419753</v>
      </c>
      <c r="W51" s="48">
        <f t="shared" si="24"/>
        <v>83.52941176470588</v>
      </c>
      <c r="X51" s="79" t="s">
        <v>67</v>
      </c>
      <c r="Y51" s="4"/>
    </row>
    <row r="52" spans="1:25" s="5" customFormat="1" ht="15" customHeight="1">
      <c r="A52" s="51" t="s">
        <v>68</v>
      </c>
      <c r="B52" s="52">
        <v>115</v>
      </c>
      <c r="C52" s="52">
        <v>548</v>
      </c>
      <c r="D52" s="52">
        <v>256</v>
      </c>
      <c r="E52" s="53">
        <v>292</v>
      </c>
      <c r="F52" s="54">
        <v>146</v>
      </c>
      <c r="G52" s="52">
        <v>652</v>
      </c>
      <c r="H52" s="52">
        <v>321</v>
      </c>
      <c r="I52" s="53">
        <v>331</v>
      </c>
      <c r="J52" s="45">
        <f t="shared" si="2"/>
        <v>-31</v>
      </c>
      <c r="K52" s="46">
        <f t="shared" si="3"/>
        <v>-104</v>
      </c>
      <c r="L52" s="46">
        <f t="shared" si="4"/>
        <v>-65</v>
      </c>
      <c r="M52" s="46">
        <f t="shared" si="5"/>
        <v>-39</v>
      </c>
      <c r="N52" s="47">
        <f t="shared" si="25"/>
        <v>-21.23287671232876</v>
      </c>
      <c r="O52" s="47">
        <f t="shared" si="26"/>
        <v>-15.950920245398777</v>
      </c>
      <c r="P52" s="47">
        <f t="shared" si="27"/>
        <v>-20.24922118380063</v>
      </c>
      <c r="Q52" s="47">
        <f t="shared" si="28"/>
        <v>-11.782477341389736</v>
      </c>
      <c r="R52" s="9">
        <f>B52/B6*100</f>
        <v>0.25278614292308704</v>
      </c>
      <c r="S52" s="10">
        <f>F52/F6*100</f>
        <v>0.3289621918795908</v>
      </c>
      <c r="T52" s="10">
        <f>C52/C6*100</f>
        <v>0.3848747050230363</v>
      </c>
      <c r="U52" s="10">
        <f>G52/G6*100</f>
        <v>0.44189608664416524</v>
      </c>
      <c r="V52" s="9">
        <f t="shared" si="23"/>
        <v>87.67123287671232</v>
      </c>
      <c r="W52" s="48">
        <f t="shared" si="24"/>
        <v>96.97885196374622</v>
      </c>
      <c r="X52" s="79" t="s">
        <v>68</v>
      </c>
      <c r="Y52" s="4"/>
    </row>
    <row r="53" spans="1:25" s="5" customFormat="1" ht="15" customHeight="1">
      <c r="A53" s="51" t="s">
        <v>69</v>
      </c>
      <c r="B53" s="52">
        <v>214</v>
      </c>
      <c r="C53" s="52">
        <v>933</v>
      </c>
      <c r="D53" s="52">
        <v>452</v>
      </c>
      <c r="E53" s="53">
        <v>481</v>
      </c>
      <c r="F53" s="54">
        <v>217</v>
      </c>
      <c r="G53" s="52">
        <v>999</v>
      </c>
      <c r="H53" s="52">
        <v>483</v>
      </c>
      <c r="I53" s="53">
        <v>516</v>
      </c>
      <c r="J53" s="45">
        <f t="shared" si="2"/>
        <v>-3</v>
      </c>
      <c r="K53" s="46">
        <f t="shared" si="3"/>
        <v>-66</v>
      </c>
      <c r="L53" s="46">
        <f t="shared" si="4"/>
        <v>-31</v>
      </c>
      <c r="M53" s="46">
        <f t="shared" si="5"/>
        <v>-35</v>
      </c>
      <c r="N53" s="47">
        <f t="shared" si="25"/>
        <v>-1.3824884792626762</v>
      </c>
      <c r="O53" s="47">
        <f t="shared" si="26"/>
        <v>-6.606606606606604</v>
      </c>
      <c r="P53" s="47">
        <f t="shared" si="27"/>
        <v>-6.418219461697731</v>
      </c>
      <c r="Q53" s="47">
        <f t="shared" si="28"/>
        <v>-6.782945736434115</v>
      </c>
      <c r="R53" s="9">
        <f>B53/B6*100</f>
        <v>0.4704020398742664</v>
      </c>
      <c r="S53" s="10">
        <f>F53/F6*100</f>
        <v>0.4889369564237754</v>
      </c>
      <c r="T53" s="10">
        <f>C53/C6*100</f>
        <v>0.655270255084841</v>
      </c>
      <c r="U53" s="10">
        <f>G53/G6*100</f>
        <v>0.677076979382701</v>
      </c>
      <c r="V53" s="9">
        <f t="shared" si="23"/>
        <v>93.97089397089398</v>
      </c>
      <c r="W53" s="48">
        <f t="shared" si="24"/>
        <v>93.6046511627907</v>
      </c>
      <c r="X53" s="79" t="s">
        <v>69</v>
      </c>
      <c r="Y53" s="4"/>
    </row>
    <row r="54" spans="1:25" s="5" customFormat="1" ht="15" customHeight="1">
      <c r="A54" s="51"/>
      <c r="B54" s="52"/>
      <c r="C54" s="52"/>
      <c r="D54" s="52"/>
      <c r="E54" s="53"/>
      <c r="F54" s="54"/>
      <c r="G54" s="52"/>
      <c r="H54" s="52"/>
      <c r="I54" s="53"/>
      <c r="J54" s="45"/>
      <c r="K54" s="46"/>
      <c r="L54" s="46"/>
      <c r="M54" s="46"/>
      <c r="N54" s="47"/>
      <c r="O54" s="47"/>
      <c r="P54" s="47"/>
      <c r="Q54" s="47"/>
      <c r="R54" s="9"/>
      <c r="S54" s="10"/>
      <c r="T54" s="10"/>
      <c r="U54" s="10"/>
      <c r="V54" s="9"/>
      <c r="W54" s="48"/>
      <c r="X54" s="79"/>
      <c r="Y54" s="4"/>
    </row>
    <row r="55" spans="1:25" s="5" customFormat="1" ht="15" customHeight="1">
      <c r="A55" s="50" t="s">
        <v>21</v>
      </c>
      <c r="B55" s="43">
        <f aca="true" t="shared" si="29" ref="B55:I55">SUM(B56:B59)</f>
        <v>2992</v>
      </c>
      <c r="C55" s="43">
        <f t="shared" si="29"/>
        <v>9641</v>
      </c>
      <c r="D55" s="43">
        <f t="shared" si="29"/>
        <v>4492</v>
      </c>
      <c r="E55" s="43">
        <f t="shared" si="29"/>
        <v>5149</v>
      </c>
      <c r="F55" s="44">
        <f t="shared" si="29"/>
        <v>3122</v>
      </c>
      <c r="G55" s="43">
        <f t="shared" si="29"/>
        <v>10608</v>
      </c>
      <c r="H55" s="43">
        <f t="shared" si="29"/>
        <v>4885</v>
      </c>
      <c r="I55" s="43">
        <f t="shared" si="29"/>
        <v>5723</v>
      </c>
      <c r="J55" s="45">
        <f t="shared" si="2"/>
        <v>-130</v>
      </c>
      <c r="K55" s="46">
        <f t="shared" si="3"/>
        <v>-967</v>
      </c>
      <c r="L55" s="46">
        <f t="shared" si="4"/>
        <v>-393</v>
      </c>
      <c r="M55" s="46">
        <f t="shared" si="5"/>
        <v>-574</v>
      </c>
      <c r="N55" s="47">
        <f t="shared" si="25"/>
        <v>-4.163997437540033</v>
      </c>
      <c r="O55" s="47">
        <f t="shared" si="26"/>
        <v>-9.115761689291105</v>
      </c>
      <c r="P55" s="47">
        <f t="shared" si="27"/>
        <v>-8.045035823950869</v>
      </c>
      <c r="Q55" s="47">
        <f t="shared" si="28"/>
        <v>-10.029704700332005</v>
      </c>
      <c r="R55" s="9">
        <f>B55/B6*100</f>
        <v>6.576835996746752</v>
      </c>
      <c r="S55" s="10">
        <f>F55/F6*100</f>
        <v>7.034383308548511</v>
      </c>
      <c r="T55" s="10">
        <f>C55/C6*100</f>
        <v>6.771125969210024</v>
      </c>
      <c r="U55" s="10">
        <f>G55/G6*100</f>
        <v>7.189622219511203</v>
      </c>
      <c r="V55" s="9">
        <f>D55/E55*100</f>
        <v>87.24024082346087</v>
      </c>
      <c r="W55" s="48">
        <f>H55/I55*100</f>
        <v>85.35733007164075</v>
      </c>
      <c r="X55" s="11" t="s">
        <v>21</v>
      </c>
      <c r="Y55" s="4"/>
    </row>
    <row r="56" spans="1:25" s="5" customFormat="1" ht="15" customHeight="1">
      <c r="A56" s="51" t="s">
        <v>58</v>
      </c>
      <c r="B56" s="52">
        <v>447</v>
      </c>
      <c r="C56" s="52">
        <v>1489</v>
      </c>
      <c r="D56" s="52">
        <v>702</v>
      </c>
      <c r="E56" s="53">
        <v>787</v>
      </c>
      <c r="F56" s="54">
        <v>465</v>
      </c>
      <c r="G56" s="52">
        <v>1684</v>
      </c>
      <c r="H56" s="52">
        <v>790</v>
      </c>
      <c r="I56" s="53">
        <v>894</v>
      </c>
      <c r="J56" s="45">
        <f t="shared" si="2"/>
        <v>-18</v>
      </c>
      <c r="K56" s="46">
        <f t="shared" si="3"/>
        <v>-195</v>
      </c>
      <c r="L56" s="46">
        <f t="shared" si="4"/>
        <v>-88</v>
      </c>
      <c r="M56" s="46">
        <f t="shared" si="5"/>
        <v>-107</v>
      </c>
      <c r="N56" s="47">
        <f t="shared" si="25"/>
        <v>-3.8709677419354875</v>
      </c>
      <c r="O56" s="47">
        <f t="shared" si="26"/>
        <v>-11.579572446555815</v>
      </c>
      <c r="P56" s="47">
        <f t="shared" si="27"/>
        <v>-11.139240506329116</v>
      </c>
      <c r="Q56" s="47">
        <f t="shared" si="28"/>
        <v>-11.96868008948546</v>
      </c>
      <c r="R56" s="9">
        <f>B56/B6*100</f>
        <v>0.9825687468401731</v>
      </c>
      <c r="S56" s="10">
        <f>F56/F6*100</f>
        <v>1.0477220494795187</v>
      </c>
      <c r="T56" s="10">
        <f>C56/C6*100</f>
        <v>1.0457635689403304</v>
      </c>
      <c r="U56" s="10">
        <f>G56/G6*100</f>
        <v>1.1413389722527212</v>
      </c>
      <c r="V56" s="9">
        <f>D56/E56*100</f>
        <v>89.1994917407878</v>
      </c>
      <c r="W56" s="48">
        <f>H56/I56*100</f>
        <v>88.36689038031321</v>
      </c>
      <c r="X56" s="79" t="s">
        <v>58</v>
      </c>
      <c r="Y56" s="4"/>
    </row>
    <row r="57" spans="1:25" s="5" customFormat="1" ht="15" customHeight="1">
      <c r="A57" s="51" t="s">
        <v>59</v>
      </c>
      <c r="B57" s="52">
        <v>1385</v>
      </c>
      <c r="C57" s="52">
        <v>4106</v>
      </c>
      <c r="D57" s="52">
        <v>1889</v>
      </c>
      <c r="E57" s="53">
        <v>2217</v>
      </c>
      <c r="F57" s="54">
        <v>1468</v>
      </c>
      <c r="G57" s="52">
        <v>4533</v>
      </c>
      <c r="H57" s="52">
        <v>2033</v>
      </c>
      <c r="I57" s="53">
        <v>2500</v>
      </c>
      <c r="J57" s="45">
        <f t="shared" si="2"/>
        <v>-83</v>
      </c>
      <c r="K57" s="46">
        <f t="shared" si="3"/>
        <v>-427</v>
      </c>
      <c r="L57" s="46">
        <f t="shared" si="4"/>
        <v>-144</v>
      </c>
      <c r="M57" s="46">
        <f t="shared" si="5"/>
        <v>-283</v>
      </c>
      <c r="N57" s="47">
        <f t="shared" si="25"/>
        <v>-5.653950953678475</v>
      </c>
      <c r="O57" s="47">
        <f t="shared" si="26"/>
        <v>-9.419810280167667</v>
      </c>
      <c r="P57" s="47">
        <f t="shared" si="27"/>
        <v>-7.0831283817019255</v>
      </c>
      <c r="Q57" s="47">
        <f t="shared" si="28"/>
        <v>-11.319999999999993</v>
      </c>
      <c r="R57" s="9">
        <f>B57/B6*100</f>
        <v>3.044424416943266</v>
      </c>
      <c r="S57" s="10">
        <f>F57/F6*100</f>
        <v>3.307647244378351</v>
      </c>
      <c r="T57" s="10">
        <f>C57/C6*100</f>
        <v>2.883750983256546</v>
      </c>
      <c r="U57" s="10">
        <f>G57/G6*100</f>
        <v>3.072262209751535</v>
      </c>
      <c r="V57" s="9">
        <f>D57/E57*100</f>
        <v>85.20523229589536</v>
      </c>
      <c r="W57" s="48">
        <f>H57/I57*100</f>
        <v>81.32000000000001</v>
      </c>
      <c r="X57" s="79" t="s">
        <v>59</v>
      </c>
      <c r="Y57" s="4"/>
    </row>
    <row r="58" spans="1:25" s="5" customFormat="1" ht="15" customHeight="1">
      <c r="A58" s="51" t="s">
        <v>60</v>
      </c>
      <c r="B58" s="52">
        <v>301</v>
      </c>
      <c r="C58" s="52">
        <v>1064</v>
      </c>
      <c r="D58" s="52">
        <v>521</v>
      </c>
      <c r="E58" s="53">
        <v>543</v>
      </c>
      <c r="F58" s="54">
        <v>316</v>
      </c>
      <c r="G58" s="52">
        <v>1207</v>
      </c>
      <c r="H58" s="52">
        <v>590</v>
      </c>
      <c r="I58" s="53">
        <v>617</v>
      </c>
      <c r="J58" s="45">
        <f t="shared" si="2"/>
        <v>-15</v>
      </c>
      <c r="K58" s="46">
        <f t="shared" si="3"/>
        <v>-143</v>
      </c>
      <c r="L58" s="46">
        <f t="shared" si="4"/>
        <v>-69</v>
      </c>
      <c r="M58" s="46">
        <f t="shared" si="5"/>
        <v>-74</v>
      </c>
      <c r="N58" s="47">
        <f t="shared" si="25"/>
        <v>-4.74683544303798</v>
      </c>
      <c r="O58" s="47">
        <f t="shared" si="26"/>
        <v>-11.84755592377796</v>
      </c>
      <c r="P58" s="47">
        <f t="shared" si="27"/>
        <v>-11.694915254237287</v>
      </c>
      <c r="Q58" s="47">
        <f t="shared" si="28"/>
        <v>-11.993517017828196</v>
      </c>
      <c r="R58" s="9">
        <f>B58/B6*100</f>
        <v>0.6616402523465148</v>
      </c>
      <c r="S58" s="10">
        <f>F58/F6*100</f>
        <v>0.7120003605065117</v>
      </c>
      <c r="T58" s="10">
        <f>C58/C6*100</f>
        <v>0.7472749747162603</v>
      </c>
      <c r="U58" s="10">
        <f>G58/G6*100</f>
        <v>0.8180499640789991</v>
      </c>
      <c r="V58" s="9">
        <f>D58/E58*100</f>
        <v>95.94843462246777</v>
      </c>
      <c r="W58" s="48">
        <f>H58/I58*100</f>
        <v>95.62398703403565</v>
      </c>
      <c r="X58" s="79" t="s">
        <v>60</v>
      </c>
      <c r="Y58" s="4"/>
    </row>
    <row r="59" spans="1:25" s="5" customFormat="1" ht="15" customHeight="1">
      <c r="A59" s="51" t="s">
        <v>61</v>
      </c>
      <c r="B59" s="52">
        <v>859</v>
      </c>
      <c r="C59" s="52">
        <v>2982</v>
      </c>
      <c r="D59" s="52">
        <v>1380</v>
      </c>
      <c r="E59" s="53">
        <v>1602</v>
      </c>
      <c r="F59" s="54">
        <v>873</v>
      </c>
      <c r="G59" s="52">
        <v>3184</v>
      </c>
      <c r="H59" s="52">
        <v>1472</v>
      </c>
      <c r="I59" s="53">
        <v>1712</v>
      </c>
      <c r="J59" s="45">
        <f t="shared" si="2"/>
        <v>-14</v>
      </c>
      <c r="K59" s="46">
        <f t="shared" si="3"/>
        <v>-202</v>
      </c>
      <c r="L59" s="46">
        <f t="shared" si="4"/>
        <v>-92</v>
      </c>
      <c r="M59" s="46">
        <f t="shared" si="5"/>
        <v>-110</v>
      </c>
      <c r="N59" s="47">
        <f t="shared" si="25"/>
        <v>-1.603665521191303</v>
      </c>
      <c r="O59" s="47">
        <f t="shared" si="26"/>
        <v>-6.344221105527637</v>
      </c>
      <c r="P59" s="47">
        <f t="shared" si="27"/>
        <v>-6.25</v>
      </c>
      <c r="Q59" s="47">
        <f t="shared" si="28"/>
        <v>-6.425233644859816</v>
      </c>
      <c r="R59" s="9">
        <f>B59/B6*100</f>
        <v>1.8882025806167984</v>
      </c>
      <c r="S59" s="10">
        <f>F59/F6*100</f>
        <v>1.9670136541841288</v>
      </c>
      <c r="T59" s="10">
        <f>C59/C6*100</f>
        <v>2.0943364422968873</v>
      </c>
      <c r="U59" s="10">
        <f>G59/G6*100</f>
        <v>2.157971073427948</v>
      </c>
      <c r="V59" s="9">
        <f>D59/E59*100</f>
        <v>86.14232209737828</v>
      </c>
      <c r="W59" s="48">
        <f>H59/I59*100</f>
        <v>85.98130841121495</v>
      </c>
      <c r="X59" s="79" t="s">
        <v>61</v>
      </c>
      <c r="Y59" s="4"/>
    </row>
    <row r="60" spans="1:25" s="5" customFormat="1" ht="12" customHeight="1">
      <c r="A60" s="57" t="s">
        <v>7</v>
      </c>
      <c r="B60" s="58"/>
      <c r="C60" s="58"/>
      <c r="D60" s="58"/>
      <c r="E60" s="59"/>
      <c r="F60" s="60"/>
      <c r="G60" s="58"/>
      <c r="H60" s="58"/>
      <c r="I60" s="59"/>
      <c r="J60" s="60"/>
      <c r="K60" s="58"/>
      <c r="L60" s="58"/>
      <c r="M60" s="58"/>
      <c r="N60" s="14"/>
      <c r="O60" s="14"/>
      <c r="P60" s="14"/>
      <c r="Q60" s="15"/>
      <c r="R60" s="16"/>
      <c r="S60" s="14"/>
      <c r="T60" s="14"/>
      <c r="U60" s="14"/>
      <c r="V60" s="16"/>
      <c r="W60" s="14"/>
      <c r="X60" s="20" t="s">
        <v>7</v>
      </c>
      <c r="Y60" s="4"/>
    </row>
    <row r="61" ht="12" customHeight="1">
      <c r="A61" s="2" t="s">
        <v>71</v>
      </c>
    </row>
  </sheetData>
  <mergeCells count="7">
    <mergeCell ref="A2:A4"/>
    <mergeCell ref="V2:W3"/>
    <mergeCell ref="X2:X4"/>
    <mergeCell ref="B3:B4"/>
    <mergeCell ref="F3:F4"/>
    <mergeCell ref="J3:J4"/>
    <mergeCell ref="N3:N4"/>
  </mergeCells>
  <printOptions horizontalCentered="1"/>
  <pageMargins left="0.5905511811023623" right="0.7874015748031497" top="0.83" bottom="0.984251968503937" header="0.5118110236220472" footer="0.5118110236220472"/>
  <pageSetup horizontalDpi="600" verticalDpi="600" orientation="portrait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2007-06-28T06:20:26Z</cp:lastPrinted>
  <dcterms:created xsi:type="dcterms:W3CDTF">1998-07-12T23:53:10Z</dcterms:created>
  <dcterms:modified xsi:type="dcterms:W3CDTF">2007-06-28T06:21:00Z</dcterms:modified>
  <cp:category/>
  <cp:version/>
  <cp:contentType/>
  <cp:contentStatus/>
</cp:coreProperties>
</file>