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10.13.151.226\share\共有フォルダ\1.総務係\⑤経営企画係\○経営比較分析表\下水道\R5年度（R4決算数値）\03_作業用　★常に最新\"/>
    </mc:Choice>
  </mc:AlternateContent>
  <xr:revisionPtr revIDLastSave="0" documentId="13_ncr:1_{853AFB21-9FAD-4DC7-B183-9EB4D246D4C1}" xr6:coauthVersionLast="36" xr6:coauthVersionMax="36" xr10:uidLastSave="{00000000-0000-0000-0000-000000000000}"/>
  <workbookProtection workbookAlgorithmName="SHA-512" workbookHashValue="IV4tt7YSQMsowqQDasvHgWLYpHSgKqPHSM4DCSfopGkKol13OCsMuDufFOnYn8Kf/WV/Vfad6yd7h6DdtpULyA==" workbookSaltValue="HA4wla3FSW4E0jIg/bf+KA==" workbookSpinCount="100000" lockStructure="1"/>
  <bookViews>
    <workbookView xWindow="0" yWindow="0" windowWidth="20490" windowHeight="708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W10" i="4" s="1"/>
  <c r="P6" i="5"/>
  <c r="O6" i="5"/>
  <c r="I10" i="4" s="1"/>
  <c r="N6" i="5"/>
  <c r="B10" i="4" s="1"/>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E85" i="4"/>
  <c r="BB10" i="4"/>
  <c r="AT10" i="4"/>
  <c r="P10" i="4"/>
  <c r="BB8" i="4"/>
  <c r="AT8" i="4"/>
  <c r="AL8" i="4"/>
  <c r="W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<sst xmlns="http://schemas.openxmlformats.org/spreadsheetml/2006/main" count="231" uniqueCount="117">
  <si>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</si>
  <si>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</si>
  <si>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</si>
  <si>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</si>
  <si>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</si>
  <si>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</si>
  <si>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</si>
  <si>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</si>
  <si>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</si>
  <si>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</si>
  <si>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</si>
  <si>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</si>
  <si>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</si>
  <si>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</si>
  <si>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</si>
  <si>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</si>
  <si>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</si>
  <si>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</si>
  <si>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</si>
  <si>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</si>
  <si>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</si>
  <si>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</si>
  <si>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</si>
  <si>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</si>
  <si>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</si>
  <si>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</si>
  <si>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</si>
  <si>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</si>
  <si>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</si>
  <si>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</si>
  <si>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</si>
  <si>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</si>
  <si>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</si>
  <si>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</si>
  <si>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</si>
  <si>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</si>
  <si>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</si>
  <si>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</si>
  <si>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</si>
  <si>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</si>
  <si>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</si>
  <si>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</si>
  <si>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</si>
  <si>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</si>
  <si>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</si>
  <si>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</si>
  <si>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</si>
  <si>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</si>
  <si>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</si>
  <si>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</si>
  <si>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</si>
  <si>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</si>
  <si>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</si>
  <si>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</si>
  <si>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</si>
  <si>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</si>
  <si>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</si>
  <si>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</si>
  <si>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</si>
  <si>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</si>
  <si>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</si>
  <si>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</si>
  <si>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</si>
  <si>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</si>
  <si>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</si>
  <si>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</si>
  <si>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</si>
  <si>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</si>
  <si>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</si>
  <si>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</si>
  <si>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</si>
  <si>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</si>
  <si>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</si>
  <si>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</si>
  <si>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</si>
  <si>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</si>
  <si>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</si>
  <si>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</si>
  <si>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</si>
  <si>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</si>
  <si>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</si>
  <si>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</si>
  <si>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</si>
  <si>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</si>
  <si>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</si>
  <si>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</si>
  <si>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</si>
  <si>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</si>
  <si>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</si>
  <si>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</si>
  <si>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</si>
  <si>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</si>
  <si>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</si>
  <si>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</si>
  <si>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</si>
  <si>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</si>
  <si>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鶴岡市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</si>
  <si>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</si>
  <si>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</si>
  <si>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</si>
  <si>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</si>
  <si>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</si>
  <si>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</si>
  <si>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</si>
  <si>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</si>
  <si>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</si>
  <si>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</si>
  <si>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</si>
  <si>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</si>
  <si>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</si>
  <si>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</si>
  <si>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</si>
  <si>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</si>
  <si>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</si>
  <si>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①有形固定資産減価償却率は、類似団体平均よりも低い水準となっています。施設の統廃合などに伴う施設整備により減価償却累計額が少なくなっています。
　②令和4年度時点で法定耐用年数を超える管渠はありませんが、将来的には耐用年数に達することから、改築・更新時期を迎える管渠が増加することが考えられます。今後は、設備の回復・予防保全のための修繕や事業費の平準化を図り、計画的かつ効率的な維持修繕・改築更新に取り組んでいく必要があります。
　③令和4年度は改善を実施した管渠は無く、有形固定資産減価償却率の状況から緊急な改築等の必要性は低いと言えます。</t>
    <rPh sb="2" eb="6">
      <t>ユウケイコテイ</t>
    </rPh>
    <rPh sb="6" eb="8">
      <t>シサン</t>
    </rPh>
    <rPh sb="12" eb="13">
      <t>リツ</t>
    </rPh>
    <rPh sb="15" eb="17">
      <t>ルイジ</t>
    </rPh>
    <rPh sb="17" eb="19">
      <t>ダンタイ</t>
    </rPh>
    <rPh sb="19" eb="21">
      <t>ヘイキン</t>
    </rPh>
    <rPh sb="24" eb="25">
      <t>ヒク</t>
    </rPh>
    <rPh sb="26" eb="28">
      <t>スイジュン</t>
    </rPh>
    <rPh sb="36" eb="38">
      <t>シセツ</t>
    </rPh>
    <rPh sb="39" eb="42">
      <t>トウハイゴウ</t>
    </rPh>
    <rPh sb="45" eb="46">
      <t>トモナ</t>
    </rPh>
    <rPh sb="47" eb="51">
      <t>シセツセイビ</t>
    </rPh>
    <rPh sb="54" eb="61">
      <t>ゲンカショウキャクルイケイガク</t>
    </rPh>
    <rPh sb="62" eb="63">
      <t>スク</t>
    </rPh>
    <rPh sb="149" eb="151">
      <t>コンゴ</t>
    </rPh>
    <rPh sb="249" eb="251">
      <t>ジョウキョウ</t>
    </rPh>
    <phoneticPr fontId="4"/>
  </si>
  <si>
    <t>　①経常収支比率は100％を上回っています。使用料収入や一般会計からの繰入金等により費用を賄えている状況となっています。
　②累積欠損金比率は、純利益の計上により改善しました。
　③流動比率は、平成初期における整備事業費に充てられた企業債の償還額が依然として大きいことなどから、100％を下回っていますが、償還の進捗により改善傾向にあります。
　④企業債残高対事業規模比率は、企業債残高が前年度に比べ減少していることなどから、前年度に比べ低下しています。
　⑤経費回収率は、使用料収入の減少、施設統廃合に伴う資産減耗費の増加等による汚水処理費の増加により、100％を下回りました。
　⑥汚水処理原価は、汚水処理費が増加した一方、年間有収水量が減少したことにより、前年度よりも上昇しました。
　⑦施設利用率は、汚水処理水量が減少したことにより、前年度の比率を下回りました。率は低い水準にあり、施設が過大で実際の処理量に見合っていない状況となっています。
　⑧水洗化率は、集落排水施設が整備されて相当年数が経過しており、普及が進んでいることにより、高い比率となっています。</t>
    <rPh sb="2" eb="4">
      <t>ケイジョウ</t>
    </rPh>
    <rPh sb="42" eb="44">
      <t>ヒヨウ</t>
    </rPh>
    <rPh sb="63" eb="65">
      <t>ルイセキ</t>
    </rPh>
    <rPh sb="65" eb="68">
      <t>ケッソンキン</t>
    </rPh>
    <rPh sb="68" eb="70">
      <t>ヒリツ</t>
    </rPh>
    <rPh sb="72" eb="75">
      <t>ジュンリエキ</t>
    </rPh>
    <rPh sb="76" eb="78">
      <t>ケイジョウ</t>
    </rPh>
    <rPh sb="91" eb="95">
      <t>リュウドウヒリツ</t>
    </rPh>
    <rPh sb="153" eb="155">
      <t>ショウカン</t>
    </rPh>
    <rPh sb="156" eb="158">
      <t>シンチョク</t>
    </rPh>
    <rPh sb="161" eb="163">
      <t>カイゼン</t>
    </rPh>
    <rPh sb="163" eb="165">
      <t>ケイコウ</t>
    </rPh>
    <rPh sb="174" eb="177">
      <t>キギョウサイ</t>
    </rPh>
    <rPh sb="177" eb="179">
      <t>ザンダカ</t>
    </rPh>
    <rPh sb="179" eb="180">
      <t>タイ</t>
    </rPh>
    <rPh sb="180" eb="182">
      <t>ジギョウ</t>
    </rPh>
    <rPh sb="182" eb="184">
      <t>キボ</t>
    </rPh>
    <rPh sb="184" eb="186">
      <t>ヒリツ</t>
    </rPh>
    <rPh sb="188" eb="191">
      <t>キギョウサイ</t>
    </rPh>
    <rPh sb="191" eb="193">
      <t>ザンダカ</t>
    </rPh>
    <rPh sb="194" eb="197">
      <t>ゼンネンド</t>
    </rPh>
    <rPh sb="198" eb="199">
      <t>クラ</t>
    </rPh>
    <rPh sb="200" eb="202">
      <t>ゲンショウ</t>
    </rPh>
    <rPh sb="213" eb="216">
      <t>ゼンネンド</t>
    </rPh>
    <rPh sb="217" eb="218">
      <t>クラ</t>
    </rPh>
    <rPh sb="219" eb="221">
      <t>テイカ</t>
    </rPh>
    <rPh sb="237" eb="240">
      <t>シヨウリョウ</t>
    </rPh>
    <rPh sb="240" eb="242">
      <t>シュウニュウ</t>
    </rPh>
    <rPh sb="243" eb="245">
      <t>ゲンショウ</t>
    </rPh>
    <rPh sb="246" eb="248">
      <t>シセツ</t>
    </rPh>
    <rPh sb="252" eb="253">
      <t>トモナ</t>
    </rPh>
    <rPh sb="254" eb="256">
      <t>シサン</t>
    </rPh>
    <rPh sb="256" eb="259">
      <t>ゲンモウヒ</t>
    </rPh>
    <rPh sb="260" eb="262">
      <t>ゾウカ</t>
    </rPh>
    <rPh sb="262" eb="263">
      <t>トウ</t>
    </rPh>
    <rPh sb="266" eb="271">
      <t>オスイショリヒ</t>
    </rPh>
    <rPh sb="272" eb="274">
      <t>ゾウカ</t>
    </rPh>
    <rPh sb="283" eb="285">
      <t>シタマワ</t>
    </rPh>
    <rPh sb="293" eb="297">
      <t>オスイショリ</t>
    </rPh>
    <rPh sb="297" eb="299">
      <t>ゲンカ</t>
    </rPh>
    <rPh sb="311" eb="313">
      <t>イッポウ</t>
    </rPh>
    <rPh sb="314" eb="316">
      <t>ネンカン</t>
    </rPh>
    <rPh sb="316" eb="320">
      <t>ユウシュウスイリョウ</t>
    </rPh>
    <rPh sb="321" eb="323">
      <t>ゲンショウ</t>
    </rPh>
    <rPh sb="331" eb="334">
      <t>ゼンネンド</t>
    </rPh>
    <rPh sb="337" eb="339">
      <t>ジョウショウ</t>
    </rPh>
    <rPh sb="347" eb="349">
      <t>シセツ</t>
    </rPh>
    <rPh sb="349" eb="352">
      <t>リヨウリツ</t>
    </rPh>
    <rPh sb="354" eb="356">
      <t>オスイ</t>
    </rPh>
    <rPh sb="356" eb="358">
      <t>ショリ</t>
    </rPh>
    <rPh sb="358" eb="360">
      <t>スイリョウ</t>
    </rPh>
    <rPh sb="361" eb="363">
      <t>ゲンショウ</t>
    </rPh>
    <rPh sb="371" eb="374">
      <t>ゼンネンド</t>
    </rPh>
    <rPh sb="375" eb="377">
      <t>ヒリツ</t>
    </rPh>
    <rPh sb="378" eb="380">
      <t>シタマワ</t>
    </rPh>
    <rPh sb="385" eb="386">
      <t>リツ</t>
    </rPh>
    <rPh sb="387" eb="388">
      <t>ヒク</t>
    </rPh>
    <rPh sb="389" eb="391">
      <t>スイジュン</t>
    </rPh>
    <rPh sb="395" eb="397">
      <t>シセツ</t>
    </rPh>
    <rPh sb="398" eb="400">
      <t>カダイ</t>
    </rPh>
    <rPh sb="401" eb="403">
      <t>ジッサイ</t>
    </rPh>
    <rPh sb="404" eb="407">
      <t>ショリリョウ</t>
    </rPh>
    <rPh sb="408" eb="410">
      <t>ミア</t>
    </rPh>
    <rPh sb="415" eb="417">
      <t>ジョウキョウ</t>
    </rPh>
    <rPh sb="428" eb="432">
      <t>スイセンカリツ</t>
    </rPh>
    <rPh sb="458" eb="460">
      <t>フキュウ</t>
    </rPh>
    <rPh sb="461" eb="462">
      <t>スス</t>
    </rPh>
    <rPh sb="474" eb="476">
      <t>ヒリツ</t>
    </rPh>
    <phoneticPr fontId="4"/>
  </si>
  <si>
    <t>　下水道事業の収入において、一般会計からの基準外繰入金によって下水道事業全体で収支のバランスを取っている現状ですが、原則として使用料収入のみで汚水処理にかかる経費を賄わなければならないため、一般会計からの繰入を減らす努力が必要となります。
　また、今後の施設の維持管理にかかる経費や改築費用の増加、人口減少による使用料収入の減少等が見込まれることを踏まえると、下水道サービスを持続的に提供していくため、安定した経営の実現が不可欠となります。「鶴岡市生活排水処理施設整備基本構想」に基づき計画的、効率的に整備を進め、併せてアセットマネジメントに取り組み、使用料の適正化や長寿命化計画による施設の改築を行っていく必要があります。</t>
    <rPh sb="21" eb="24">
      <t>キジュンガイ</t>
    </rPh>
    <rPh sb="34" eb="36">
      <t>ジギョウ</t>
    </rPh>
    <rPh sb="36" eb="38">
      <t>ゼンタイ</t>
    </rPh>
    <rPh sb="123" eb="125">
      <t>コンゴ</t>
    </rPh>
    <rPh sb="224" eb="226">
      <t>セイカツ</t>
    </rPh>
    <rPh sb="226" eb="228">
      <t>ハイスイ</t>
    </rPh>
    <rPh sb="228" eb="230">
      <t>ショリ</t>
    </rPh>
    <rPh sb="230" eb="232">
      <t>シセツ</t>
    </rPh>
    <rPh sb="232" eb="234">
      <t>セイビ</t>
    </rPh>
    <rPh sb="234" eb="236">
      <t>キホン</t>
    </rPh>
    <rPh sb="240" eb="241">
      <t>モト</t>
    </rPh>
    <rPh sb="243" eb="245">
      <t>ケイカク</t>
    </rPh>
    <rPh sb="245" eb="246">
      <t>テキ</t>
    </rPh>
    <rPh sb="247" eb="250">
      <t>コウリツテキ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</si>
</sst>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0.21</c:v>
                </c:pt>
                <c:pt idx="1">
                  <c:v>0.21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44A-4040-A958-FA57704E9BC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744A-4040-A958-FA57704E9BC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58.12</c:v>
                </c:pt>
                <c:pt idx="1">
                  <c:v>57</c:v>
                </c:pt>
                <c:pt idx="2">
                  <c:v>59.1</c:v>
                </c:pt>
                <c:pt idx="3">
                  <c:v>57.15</c:v>
                </c:pt>
                <c:pt idx="4">
                  <c:v>55.16</c:v>
                </c:pt>
              </c:numCache>
            </c:numRef>
          </c:val>
          <c:extLst>
            <c:ext xmlns:c16="http://schemas.microsoft.com/office/drawing/2014/chart" uri="{C3380CC4-5D6E-409C-BE32-E72D297353CC}">
              <c16:uniqueId val="{00000000-FBD4-40BC-884F-532F6081A09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FBD4-40BC-884F-532F6081A09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95.27</c:v>
                </c:pt>
                <c:pt idx="1">
                  <c:v>95.66</c:v>
                </c:pt>
                <c:pt idx="2">
                  <c:v>95.8</c:v>
                </c:pt>
                <c:pt idx="3">
                  <c:v>96.08</c:v>
                </c:pt>
                <c:pt idx="4">
                  <c:v>96.25</c:v>
                </c:pt>
              </c:numCache>
            </c:numRef>
          </c:val>
          <c:extLst>
            <c:ext xmlns:c16="http://schemas.microsoft.com/office/drawing/2014/chart" uri="{C3380CC4-5D6E-409C-BE32-E72D297353CC}">
              <c16:uniqueId val="{00000000-33C9-4995-8DD1-093ADC5B394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33C9-4995-8DD1-093ADC5B394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102.72</c:v>
                </c:pt>
                <c:pt idx="1">
                  <c:v>101.26</c:v>
                </c:pt>
                <c:pt idx="2">
                  <c:v>103.31</c:v>
                </c:pt>
                <c:pt idx="3">
                  <c:v>104.7</c:v>
                </c:pt>
                <c:pt idx="4">
                  <c:v>101.82</c:v>
                </c:pt>
              </c:numCache>
            </c:numRef>
          </c:val>
          <c:extLst>
            <c:ext xmlns:c16="http://schemas.microsoft.com/office/drawing/2014/chart" uri="{C3380CC4-5D6E-409C-BE32-E72D297353CC}">
              <c16:uniqueId val="{00000000-B751-48C3-9226-8F076C12CBE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101.27</c:v>
                </c:pt>
                <c:pt idx="1">
                  <c:v>101.91</c:v>
                </c:pt>
                <c:pt idx="2">
                  <c:v>103.09</c:v>
                </c:pt>
                <c:pt idx="3">
                  <c:v>102.11</c:v>
                </c:pt>
                <c:pt idx="4">
                  <c:v>101.91</c:v>
                </c:pt>
              </c:numCache>
            </c:numRef>
          </c:val>
          <c:smooth val="0"/>
          <c:extLst>
            <c:ext xmlns:c16="http://schemas.microsoft.com/office/drawing/2014/chart" uri="{C3380CC4-5D6E-409C-BE32-E72D297353CC}">
              <c16:uniqueId val="{00000001-B751-48C3-9226-8F076C12CBE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13.31</c:v>
                </c:pt>
                <c:pt idx="1">
                  <c:v>16.3</c:v>
                </c:pt>
                <c:pt idx="2">
                  <c:v>19.22</c:v>
                </c:pt>
                <c:pt idx="3">
                  <c:v>21.89</c:v>
                </c:pt>
                <c:pt idx="4">
                  <c:v>24.58</c:v>
                </c:pt>
              </c:numCache>
            </c:numRef>
          </c:val>
          <c:extLst>
            <c:ext xmlns:c16="http://schemas.microsoft.com/office/drawing/2014/chart" uri="{C3380CC4-5D6E-409C-BE32-E72D297353CC}">
              <c16:uniqueId val="{00000000-2DF1-4AA6-90C2-9F248865840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24.32</c:v>
                </c:pt>
                <c:pt idx="1">
                  <c:v>28.19</c:v>
                </c:pt>
                <c:pt idx="2">
                  <c:v>24.8</c:v>
                </c:pt>
                <c:pt idx="3">
                  <c:v>28.12</c:v>
                </c:pt>
                <c:pt idx="4">
                  <c:v>28.79</c:v>
                </c:pt>
              </c:numCache>
            </c:numRef>
          </c:val>
          <c:smooth val="0"/>
          <c:extLst>
            <c:ext xmlns:c16="http://schemas.microsoft.com/office/drawing/2014/chart" uri="{C3380CC4-5D6E-409C-BE32-E72D297353CC}">
              <c16:uniqueId val="{00000001-2DF1-4AA6-90C2-9F248865840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50-45D7-A176-B9BC973B3C6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150-45D7-A176-B9BC973B3C6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59.34</c:v>
                </c:pt>
                <c:pt idx="1">
                  <c:v>55.46</c:v>
                </c:pt>
                <c:pt idx="2">
                  <c:v>41.89</c:v>
                </c:pt>
                <c:pt idx="3">
                  <c:v>24.86</c:v>
                </c:pt>
                <c:pt idx="4">
                  <c:v>18.260000000000002</c:v>
                </c:pt>
              </c:numCache>
            </c:numRef>
          </c:val>
          <c:extLst>
            <c:ext xmlns:c16="http://schemas.microsoft.com/office/drawing/2014/chart" uri="{C3380CC4-5D6E-409C-BE32-E72D297353CC}">
              <c16:uniqueId val="{00000000-60CC-431B-992E-B59A93C0D3E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137.09</c:v>
                </c:pt>
                <c:pt idx="1">
                  <c:v>127.98</c:v>
                </c:pt>
                <c:pt idx="2">
                  <c:v>101.24</c:v>
                </c:pt>
                <c:pt idx="3">
                  <c:v>124.9</c:v>
                </c:pt>
                <c:pt idx="4">
                  <c:v>124.8</c:v>
                </c:pt>
              </c:numCache>
            </c:numRef>
          </c:val>
          <c:smooth val="0"/>
          <c:extLst>
            <c:ext xmlns:c16="http://schemas.microsoft.com/office/drawing/2014/chart" uri="{C3380CC4-5D6E-409C-BE32-E72D297353CC}">
              <c16:uniqueId val="{00000001-60CC-431B-992E-B59A93C0D3E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51.81</c:v>
                </c:pt>
                <c:pt idx="1">
                  <c:v>56.75</c:v>
                </c:pt>
                <c:pt idx="2">
                  <c:v>61.28</c:v>
                </c:pt>
                <c:pt idx="3">
                  <c:v>78.14</c:v>
                </c:pt>
                <c:pt idx="4">
                  <c:v>80.540000000000006</c:v>
                </c:pt>
              </c:numCache>
            </c:numRef>
          </c:val>
          <c:extLst>
            <c:ext xmlns:c16="http://schemas.microsoft.com/office/drawing/2014/chart" uri="{C3380CC4-5D6E-409C-BE32-E72D297353CC}">
              <c16:uniqueId val="{00000000-E806-4551-802B-13E907130BD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43.5</c:v>
                </c:pt>
                <c:pt idx="1">
                  <c:v>44.14</c:v>
                </c:pt>
                <c:pt idx="2">
                  <c:v>37.24</c:v>
                </c:pt>
                <c:pt idx="3">
                  <c:v>33.58</c:v>
                </c:pt>
                <c:pt idx="4">
                  <c:v>35.42</c:v>
                </c:pt>
              </c:numCache>
            </c:numRef>
          </c:val>
          <c:smooth val="0"/>
          <c:extLst>
            <c:ext xmlns:c16="http://schemas.microsoft.com/office/drawing/2014/chart" uri="{C3380CC4-5D6E-409C-BE32-E72D297353CC}">
              <c16:uniqueId val="{00000001-E806-4551-802B-13E907130BD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2150.2600000000002</c:v>
                </c:pt>
                <c:pt idx="1">
                  <c:v>2024.12</c:v>
                </c:pt>
                <c:pt idx="2">
                  <c:v>1847.25</c:v>
                </c:pt>
                <c:pt idx="3">
                  <c:v>1737.02</c:v>
                </c:pt>
                <c:pt idx="4">
                  <c:v>1658.23</c:v>
                </c:pt>
              </c:numCache>
            </c:numRef>
          </c:val>
          <c:extLst>
            <c:ext xmlns:c16="http://schemas.microsoft.com/office/drawing/2014/chart" uri="{C3380CC4-5D6E-409C-BE32-E72D297353CC}">
              <c16:uniqueId val="{00000000-5D84-4953-B07F-23C91A879C4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5D84-4953-B07F-23C91A879C4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99.5</c:v>
                </c:pt>
                <c:pt idx="1">
                  <c:v>100</c:v>
                </c:pt>
                <c:pt idx="2">
                  <c:v>98.96</c:v>
                </c:pt>
                <c:pt idx="3">
                  <c:v>98.81</c:v>
                </c:pt>
                <c:pt idx="4">
                  <c:v>85.54</c:v>
                </c:pt>
              </c:numCache>
            </c:numRef>
          </c:val>
          <c:extLst>
            <c:ext xmlns:c16="http://schemas.microsoft.com/office/drawing/2014/chart" uri="{C3380CC4-5D6E-409C-BE32-E72D297353CC}">
              <c16:uniqueId val="{00000000-81ED-49AB-A56C-293C15D3DB3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81ED-49AB-A56C-293C15D3DB3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196.24</c:v>
                </c:pt>
                <c:pt idx="1">
                  <c:v>194.47</c:v>
                </c:pt>
                <c:pt idx="2">
                  <c:v>196.18</c:v>
                </c:pt>
                <c:pt idx="3">
                  <c:v>197.21</c:v>
                </c:pt>
                <c:pt idx="4">
                  <c:v>227.39</c:v>
                </c:pt>
              </c:numCache>
            </c:numRef>
          </c:val>
          <c:extLst>
            <c:ext xmlns:c16="http://schemas.microsoft.com/office/drawing/2014/chart" uri="{C3380CC4-5D6E-409C-BE32-E72D297353CC}">
              <c16:uniqueId val="{00000000-B776-4D63-AE02-88D22099E9E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B776-4D63-AE02-88D22099E9E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4" zoomScaleNormal="100" workbookViewId="0">
      <selection activeCell="BQ87" sqref="BQ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山形県　鶴岡市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120398</v>
      </c>
      <c r="AM8" s="45"/>
      <c r="AN8" s="45"/>
      <c r="AO8" s="45"/>
      <c r="AP8" s="45"/>
      <c r="AQ8" s="45"/>
      <c r="AR8" s="45"/>
      <c r="AS8" s="45"/>
      <c r="AT8" s="46">
        <f>データ!T6</f>
        <v>1311.51</v>
      </c>
      <c r="AU8" s="46"/>
      <c r="AV8" s="46"/>
      <c r="AW8" s="46"/>
      <c r="AX8" s="46"/>
      <c r="AY8" s="46"/>
      <c r="AZ8" s="46"/>
      <c r="BA8" s="46"/>
      <c r="BB8" s="46">
        <f>データ!U6</f>
        <v>91.8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74.209999999999994</v>
      </c>
      <c r="J10" s="46"/>
      <c r="K10" s="46"/>
      <c r="L10" s="46"/>
      <c r="M10" s="46"/>
      <c r="N10" s="46"/>
      <c r="O10" s="46"/>
      <c r="P10" s="46">
        <f>データ!P6</f>
        <v>12.35</v>
      </c>
      <c r="Q10" s="46"/>
      <c r="R10" s="46"/>
      <c r="S10" s="46"/>
      <c r="T10" s="46"/>
      <c r="U10" s="46"/>
      <c r="V10" s="46"/>
      <c r="W10" s="46">
        <f>データ!Q6</f>
        <v>82.53</v>
      </c>
      <c r="X10" s="46"/>
      <c r="Y10" s="46"/>
      <c r="Z10" s="46"/>
      <c r="AA10" s="46"/>
      <c r="AB10" s="46"/>
      <c r="AC10" s="46"/>
      <c r="AD10" s="45">
        <f>データ!R6</f>
        <v>3883</v>
      </c>
      <c r="AE10" s="45"/>
      <c r="AF10" s="45"/>
      <c r="AG10" s="45"/>
      <c r="AH10" s="45"/>
      <c r="AI10" s="45"/>
      <c r="AJ10" s="45"/>
      <c r="AK10" s="2"/>
      <c r="AL10" s="45">
        <f>データ!V6</f>
        <v>14765</v>
      </c>
      <c r="AM10" s="45"/>
      <c r="AN10" s="45"/>
      <c r="AO10" s="45"/>
      <c r="AP10" s="45"/>
      <c r="AQ10" s="45"/>
      <c r="AR10" s="45"/>
      <c r="AS10" s="45"/>
      <c r="AT10" s="46">
        <f>データ!W6</f>
        <v>12.82</v>
      </c>
      <c r="AU10" s="46"/>
      <c r="AV10" s="46"/>
      <c r="AW10" s="46"/>
      <c r="AX10" s="46"/>
      <c r="AY10" s="46"/>
      <c r="AZ10" s="46"/>
      <c r="BA10" s="46"/>
      <c r="BB10" s="46">
        <f>データ!X6</f>
        <v>1151.72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hGSFjuxYG6YybIsXCgXTL/KKQXzMi8Cum9OVV1jM8hNEO1vlcZTNAUIsyzRTSbFAiyvPKVoxGAb3T6VBUZpOLA==" saltValue="wDjAJkEWuCNNMurXY+ha5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62031</v>
      </c>
      <c r="D6" s="19">
        <f t="shared" si="3"/>
        <v>46</v>
      </c>
      <c r="E6" s="19">
        <f t="shared" si="3"/>
        <v>17</v>
      </c>
      <c r="F6" s="19">
        <f t="shared" si="3"/>
        <v>5</v>
      </c>
      <c r="G6" s="19">
        <f t="shared" si="3"/>
        <v>0</v>
      </c>
      <c r="H6" s="19" t="str">
        <f t="shared" si="3"/>
        <v>山形県　鶴岡市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74.209999999999994</v>
      </c>
      <c r="P6" s="20">
        <f t="shared" si="3"/>
        <v>12.35</v>
      </c>
      <c r="Q6" s="20">
        <f t="shared" si="3"/>
        <v>82.53</v>
      </c>
      <c r="R6" s="20">
        <f t="shared" si="3"/>
        <v>3883</v>
      </c>
      <c r="S6" s="20">
        <f t="shared" si="3"/>
        <v>120398</v>
      </c>
      <c r="T6" s="20">
        <f t="shared" si="3"/>
        <v>1311.51</v>
      </c>
      <c r="U6" s="20">
        <f t="shared" si="3"/>
        <v>91.8</v>
      </c>
      <c r="V6" s="20">
        <f t="shared" si="3"/>
        <v>14765</v>
      </c>
      <c r="W6" s="20">
        <f t="shared" si="3"/>
        <v>12.82</v>
      </c>
      <c r="X6" s="20">
        <f t="shared" si="3"/>
        <v>1151.72</v>
      </c>
      <c r="Y6" s="21">
        <f>IF(Y7="",NA(),Y7)</f>
        <v>102.72</v>
      </c>
      <c r="Z6" s="21">
        <f t="shared" ref="Z6:AH6" si="4">IF(Z7="",NA(),Z7)</f>
        <v>101.26</v>
      </c>
      <c r="AA6" s="21">
        <f t="shared" si="4"/>
        <v>103.31</v>
      </c>
      <c r="AB6" s="21">
        <f t="shared" si="4"/>
        <v>104.7</v>
      </c>
      <c r="AC6" s="21">
        <f t="shared" si="4"/>
        <v>101.82</v>
      </c>
      <c r="AD6" s="21">
        <f t="shared" si="4"/>
        <v>101.27</v>
      </c>
      <c r="AE6" s="21">
        <f t="shared" si="4"/>
        <v>101.91</v>
      </c>
      <c r="AF6" s="21">
        <f t="shared" si="4"/>
        <v>103.09</v>
      </c>
      <c r="AG6" s="21">
        <f t="shared" si="4"/>
        <v>102.11</v>
      </c>
      <c r="AH6" s="21">
        <f t="shared" si="4"/>
        <v>101.91</v>
      </c>
      <c r="AI6" s="20" t="str">
        <f>IF(AI7="","",IF(AI7="-","【-】","【"&amp;SUBSTITUTE(TEXT(AI7,"#,##0.00"),"-","△")&amp;"】"))</f>
        <v>【103.61】</v>
      </c>
      <c r="AJ6" s="21">
        <f>IF(AJ7="",NA(),AJ7)</f>
        <v>59.34</v>
      </c>
      <c r="AK6" s="21">
        <f t="shared" ref="AK6:AS6" si="5">IF(AK7="",NA(),AK7)</f>
        <v>55.46</v>
      </c>
      <c r="AL6" s="21">
        <f t="shared" si="5"/>
        <v>41.89</v>
      </c>
      <c r="AM6" s="21">
        <f t="shared" si="5"/>
        <v>24.86</v>
      </c>
      <c r="AN6" s="21">
        <f t="shared" si="5"/>
        <v>18.260000000000002</v>
      </c>
      <c r="AO6" s="21">
        <f t="shared" si="5"/>
        <v>137.09</v>
      </c>
      <c r="AP6" s="21">
        <f t="shared" si="5"/>
        <v>127.98</v>
      </c>
      <c r="AQ6" s="21">
        <f t="shared" si="5"/>
        <v>101.24</v>
      </c>
      <c r="AR6" s="21">
        <f t="shared" si="5"/>
        <v>124.9</v>
      </c>
      <c r="AS6" s="21">
        <f t="shared" si="5"/>
        <v>124.8</v>
      </c>
      <c r="AT6" s="20" t="str">
        <f>IF(AT7="","",IF(AT7="-","【-】","【"&amp;SUBSTITUTE(TEXT(AT7,"#,##0.00"),"-","△")&amp;"】"))</f>
        <v>【133.62】</v>
      </c>
      <c r="AU6" s="21">
        <f>IF(AU7="",NA(),AU7)</f>
        <v>51.81</v>
      </c>
      <c r="AV6" s="21">
        <f t="shared" ref="AV6:BD6" si="6">IF(AV7="",NA(),AV7)</f>
        <v>56.75</v>
      </c>
      <c r="AW6" s="21">
        <f t="shared" si="6"/>
        <v>61.28</v>
      </c>
      <c r="AX6" s="21">
        <f t="shared" si="6"/>
        <v>78.14</v>
      </c>
      <c r="AY6" s="21">
        <f t="shared" si="6"/>
        <v>80.540000000000006</v>
      </c>
      <c r="AZ6" s="21">
        <f t="shared" si="6"/>
        <v>43.5</v>
      </c>
      <c r="BA6" s="21">
        <f t="shared" si="6"/>
        <v>44.14</v>
      </c>
      <c r="BB6" s="21">
        <f t="shared" si="6"/>
        <v>37.24</v>
      </c>
      <c r="BC6" s="21">
        <f t="shared" si="6"/>
        <v>33.58</v>
      </c>
      <c r="BD6" s="21">
        <f t="shared" si="6"/>
        <v>35.42</v>
      </c>
      <c r="BE6" s="20" t="str">
        <f>IF(BE7="","",IF(BE7="-","【-】","【"&amp;SUBSTITUTE(TEXT(BE7,"#,##0.00"),"-","△")&amp;"】"))</f>
        <v>【36.94】</v>
      </c>
      <c r="BF6" s="21">
        <f>IF(BF7="",NA(),BF7)</f>
        <v>2150.2600000000002</v>
      </c>
      <c r="BG6" s="21">
        <f t="shared" ref="BG6:BO6" si="7">IF(BG7="",NA(),BG7)</f>
        <v>2024.12</v>
      </c>
      <c r="BH6" s="21">
        <f t="shared" si="7"/>
        <v>1847.25</v>
      </c>
      <c r="BI6" s="21">
        <f t="shared" si="7"/>
        <v>1737.02</v>
      </c>
      <c r="BJ6" s="21">
        <f t="shared" si="7"/>
        <v>1658.23</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99.5</v>
      </c>
      <c r="BR6" s="21">
        <f t="shared" ref="BR6:BZ6" si="8">IF(BR7="",NA(),BR7)</f>
        <v>100</v>
      </c>
      <c r="BS6" s="21">
        <f t="shared" si="8"/>
        <v>98.96</v>
      </c>
      <c r="BT6" s="21">
        <f t="shared" si="8"/>
        <v>98.81</v>
      </c>
      <c r="BU6" s="21">
        <f t="shared" si="8"/>
        <v>85.54</v>
      </c>
      <c r="BV6" s="21">
        <f t="shared" si="8"/>
        <v>65.39</v>
      </c>
      <c r="BW6" s="21">
        <f t="shared" si="8"/>
        <v>65.37</v>
      </c>
      <c r="BX6" s="21">
        <f t="shared" si="8"/>
        <v>68.11</v>
      </c>
      <c r="BY6" s="21">
        <f t="shared" si="8"/>
        <v>67.23</v>
      </c>
      <c r="BZ6" s="21">
        <f t="shared" si="8"/>
        <v>61.82</v>
      </c>
      <c r="CA6" s="20" t="str">
        <f>IF(CA7="","",IF(CA7="-","【-】","【"&amp;SUBSTITUTE(TEXT(CA7,"#,##0.00"),"-","△")&amp;"】"))</f>
        <v>【57.02】</v>
      </c>
      <c r="CB6" s="21">
        <f>IF(CB7="",NA(),CB7)</f>
        <v>196.24</v>
      </c>
      <c r="CC6" s="21">
        <f t="shared" ref="CC6:CK6" si="9">IF(CC7="",NA(),CC7)</f>
        <v>194.47</v>
      </c>
      <c r="CD6" s="21">
        <f t="shared" si="9"/>
        <v>196.18</v>
      </c>
      <c r="CE6" s="21">
        <f t="shared" si="9"/>
        <v>197.21</v>
      </c>
      <c r="CF6" s="21">
        <f t="shared" si="9"/>
        <v>227.39</v>
      </c>
      <c r="CG6" s="21">
        <f t="shared" si="9"/>
        <v>230.88</v>
      </c>
      <c r="CH6" s="21">
        <f t="shared" si="9"/>
        <v>228.99</v>
      </c>
      <c r="CI6" s="21">
        <f t="shared" si="9"/>
        <v>222.41</v>
      </c>
      <c r="CJ6" s="21">
        <f t="shared" si="9"/>
        <v>228.21</v>
      </c>
      <c r="CK6" s="21">
        <f t="shared" si="9"/>
        <v>246.9</v>
      </c>
      <c r="CL6" s="20" t="str">
        <f>IF(CL7="","",IF(CL7="-","【-】","【"&amp;SUBSTITUTE(TEXT(CL7,"#,##0.00"),"-","△")&amp;"】"))</f>
        <v>【273.68】</v>
      </c>
      <c r="CM6" s="21">
        <f>IF(CM7="",NA(),CM7)</f>
        <v>58.12</v>
      </c>
      <c r="CN6" s="21">
        <f t="shared" ref="CN6:CV6" si="10">IF(CN7="",NA(),CN7)</f>
        <v>57</v>
      </c>
      <c r="CO6" s="21">
        <f t="shared" si="10"/>
        <v>59.1</v>
      </c>
      <c r="CP6" s="21">
        <f t="shared" si="10"/>
        <v>57.15</v>
      </c>
      <c r="CQ6" s="21">
        <f t="shared" si="10"/>
        <v>55.16</v>
      </c>
      <c r="CR6" s="21">
        <f t="shared" si="10"/>
        <v>56.72</v>
      </c>
      <c r="CS6" s="21">
        <f t="shared" si="10"/>
        <v>54.06</v>
      </c>
      <c r="CT6" s="21">
        <f t="shared" si="10"/>
        <v>55.26</v>
      </c>
      <c r="CU6" s="21">
        <f t="shared" si="10"/>
        <v>54.54</v>
      </c>
      <c r="CV6" s="21">
        <f t="shared" si="10"/>
        <v>52.9</v>
      </c>
      <c r="CW6" s="20" t="str">
        <f>IF(CW7="","",IF(CW7="-","【-】","【"&amp;SUBSTITUTE(TEXT(CW7,"#,##0.00"),"-","△")&amp;"】"))</f>
        <v>【52.55】</v>
      </c>
      <c r="CX6" s="21">
        <f>IF(CX7="",NA(),CX7)</f>
        <v>95.27</v>
      </c>
      <c r="CY6" s="21">
        <f t="shared" ref="CY6:DG6" si="11">IF(CY7="",NA(),CY7)</f>
        <v>95.66</v>
      </c>
      <c r="CZ6" s="21">
        <f t="shared" si="11"/>
        <v>95.8</v>
      </c>
      <c r="DA6" s="21">
        <f t="shared" si="11"/>
        <v>96.08</v>
      </c>
      <c r="DB6" s="21">
        <f t="shared" si="11"/>
        <v>96.25</v>
      </c>
      <c r="DC6" s="21">
        <f t="shared" si="11"/>
        <v>90.04</v>
      </c>
      <c r="DD6" s="21">
        <f t="shared" si="11"/>
        <v>90.11</v>
      </c>
      <c r="DE6" s="21">
        <f t="shared" si="11"/>
        <v>90.52</v>
      </c>
      <c r="DF6" s="21">
        <f t="shared" si="11"/>
        <v>90.3</v>
      </c>
      <c r="DG6" s="21">
        <f t="shared" si="11"/>
        <v>90.3</v>
      </c>
      <c r="DH6" s="20" t="str">
        <f>IF(DH7="","",IF(DH7="-","【-】","【"&amp;SUBSTITUTE(TEXT(DH7,"#,##0.00"),"-","△")&amp;"】"))</f>
        <v>【87.30】</v>
      </c>
      <c r="DI6" s="21">
        <f>IF(DI7="",NA(),DI7)</f>
        <v>13.31</v>
      </c>
      <c r="DJ6" s="21">
        <f t="shared" ref="DJ6:DR6" si="12">IF(DJ7="",NA(),DJ7)</f>
        <v>16.3</v>
      </c>
      <c r="DK6" s="21">
        <f t="shared" si="12"/>
        <v>19.22</v>
      </c>
      <c r="DL6" s="21">
        <f t="shared" si="12"/>
        <v>21.89</v>
      </c>
      <c r="DM6" s="21">
        <f t="shared" si="12"/>
        <v>24.58</v>
      </c>
      <c r="DN6" s="21">
        <f t="shared" si="12"/>
        <v>24.32</v>
      </c>
      <c r="DO6" s="21">
        <f t="shared" si="12"/>
        <v>28.19</v>
      </c>
      <c r="DP6" s="21">
        <f t="shared" si="12"/>
        <v>24.8</v>
      </c>
      <c r="DQ6" s="21">
        <f t="shared" si="12"/>
        <v>28.12</v>
      </c>
      <c r="DR6" s="21">
        <f t="shared" si="12"/>
        <v>28.79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1">
        <f>IF(EE7="",NA(),EE7)</f>
        <v>0.21</v>
      </c>
      <c r="EF6" s="21">
        <f t="shared" ref="EF6:EN6" si="14">IF(EF7="",NA(),EF7)</f>
        <v>0.21</v>
      </c>
      <c r="EG6" s="20">
        <f t="shared" si="14"/>
        <v>0</v>
      </c>
      <c r="EH6" s="20">
        <f t="shared" si="14"/>
        <v>0</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8" s="22" customFormat="1" x14ac:dyDescent="0.15">
      <c r="A7" s="14"/>
      <c r="B7" s="23">
        <v>2022</v>
      </c>
      <c r="C7" s="23">
        <v>62031</v>
      </c>
      <c r="D7" s="23">
        <v>46</v>
      </c>
      <c r="E7" s="23">
        <v>17</v>
      </c>
      <c r="F7" s="23">
        <v>5</v>
      </c>
      <c r="G7" s="23">
        <v>0</v>
      </c>
      <c r="H7" s="23" t="s">
        <v>96</v>
      </c>
      <c r="I7" s="23" t="s">
        <v>97</v>
      </c>
      <c r="J7" s="23" t="s">
        <v>98</v>
      </c>
      <c r="K7" s="23" t="s">
        <v>99</v>
      </c>
      <c r="L7" s="23" t="s">
        <v>100</v>
      </c>
      <c r="M7" s="23" t="s">
        <v>101</v>
      </c>
      <c r="N7" s="24" t="s">
        <v>102</v>
      </c>
      <c r="O7" s="24">
        <v>74.209999999999994</v>
      </c>
      <c r="P7" s="24">
        <v>12.35</v>
      </c>
      <c r="Q7" s="24">
        <v>82.53</v>
      </c>
      <c r="R7" s="24">
        <v>3883</v>
      </c>
      <c r="S7" s="24">
        <v>120398</v>
      </c>
      <c r="T7" s="24">
        <v>1311.51</v>
      </c>
      <c r="U7" s="24">
        <v>91.8</v>
      </c>
      <c r="V7" s="24">
        <v>14765</v>
      </c>
      <c r="W7" s="24">
        <v>12.82</v>
      </c>
      <c r="X7" s="24">
        <v>1151.72</v>
      </c>
      <c r="Y7" s="24">
        <v>102.72</v>
      </c>
      <c r="Z7" s="24">
        <v>101.26</v>
      </c>
      <c r="AA7" s="24">
        <v>103.31</v>
      </c>
      <c r="AB7" s="24">
        <v>104.7</v>
      </c>
      <c r="AC7" s="24">
        <v>101.82</v>
      </c>
      <c r="AD7" s="24">
        <v>101.27</v>
      </c>
      <c r="AE7" s="24">
        <v>101.91</v>
      </c>
      <c r="AF7" s="24">
        <v>103.09</v>
      </c>
      <c r="AG7" s="24">
        <v>102.11</v>
      </c>
      <c r="AH7" s="24">
        <v>101.91</v>
      </c>
      <c r="AI7" s="24">
        <v>103.61</v>
      </c>
      <c r="AJ7" s="24">
        <v>59.34</v>
      </c>
      <c r="AK7" s="24">
        <v>55.46</v>
      </c>
      <c r="AL7" s="24">
        <v>41.89</v>
      </c>
      <c r="AM7" s="24">
        <v>24.86</v>
      </c>
      <c r="AN7" s="24">
        <v>18.260000000000002</v>
      </c>
      <c r="AO7" s="24">
        <v>137.09</v>
      </c>
      <c r="AP7" s="24">
        <v>127.98</v>
      </c>
      <c r="AQ7" s="24">
        <v>101.24</v>
      </c>
      <c r="AR7" s="24">
        <v>124.9</v>
      </c>
      <c r="AS7" s="24">
        <v>124.8</v>
      </c>
      <c r="AT7" s="24">
        <v>133.62</v>
      </c>
      <c r="AU7" s="24">
        <v>51.81</v>
      </c>
      <c r="AV7" s="24">
        <v>56.75</v>
      </c>
      <c r="AW7" s="24">
        <v>61.28</v>
      </c>
      <c r="AX7" s="24">
        <v>78.14</v>
      </c>
      <c r="AY7" s="24">
        <v>80.540000000000006</v>
      </c>
      <c r="AZ7" s="24">
        <v>43.5</v>
      </c>
      <c r="BA7" s="24">
        <v>44.14</v>
      </c>
      <c r="BB7" s="24">
        <v>37.24</v>
      </c>
      <c r="BC7" s="24">
        <v>33.58</v>
      </c>
      <c r="BD7" s="24">
        <v>35.42</v>
      </c>
      <c r="BE7" s="24">
        <v>36.94</v>
      </c>
      <c r="BF7" s="24">
        <v>2150.2600000000002</v>
      </c>
      <c r="BG7" s="24">
        <v>2024.12</v>
      </c>
      <c r="BH7" s="24">
        <v>1847.25</v>
      </c>
      <c r="BI7" s="24">
        <v>1737.02</v>
      </c>
      <c r="BJ7" s="24">
        <v>1658.23</v>
      </c>
      <c r="BK7" s="24">
        <v>654.91999999999996</v>
      </c>
      <c r="BL7" s="24">
        <v>654.71</v>
      </c>
      <c r="BM7" s="24">
        <v>783.8</v>
      </c>
      <c r="BN7" s="24">
        <v>778.81</v>
      </c>
      <c r="BO7" s="24">
        <v>718.49</v>
      </c>
      <c r="BP7" s="24">
        <v>809.19</v>
      </c>
      <c r="BQ7" s="24">
        <v>99.5</v>
      </c>
      <c r="BR7" s="24">
        <v>100</v>
      </c>
      <c r="BS7" s="24">
        <v>98.96</v>
      </c>
      <c r="BT7" s="24">
        <v>98.81</v>
      </c>
      <c r="BU7" s="24">
        <v>85.54</v>
      </c>
      <c r="BV7" s="24">
        <v>65.39</v>
      </c>
      <c r="BW7" s="24">
        <v>65.37</v>
      </c>
      <c r="BX7" s="24">
        <v>68.11</v>
      </c>
      <c r="BY7" s="24">
        <v>67.23</v>
      </c>
      <c r="BZ7" s="24">
        <v>61.82</v>
      </c>
      <c r="CA7" s="24">
        <v>57.02</v>
      </c>
      <c r="CB7" s="24">
        <v>196.24</v>
      </c>
      <c r="CC7" s="24">
        <v>194.47</v>
      </c>
      <c r="CD7" s="24">
        <v>196.18</v>
      </c>
      <c r="CE7" s="24">
        <v>197.21</v>
      </c>
      <c r="CF7" s="24">
        <v>227.39</v>
      </c>
      <c r="CG7" s="24">
        <v>230.88</v>
      </c>
      <c r="CH7" s="24">
        <v>228.99</v>
      </c>
      <c r="CI7" s="24">
        <v>222.41</v>
      </c>
      <c r="CJ7" s="24">
        <v>228.21</v>
      </c>
      <c r="CK7" s="24">
        <v>246.9</v>
      </c>
      <c r="CL7" s="24">
        <v>273.68</v>
      </c>
      <c r="CM7" s="24">
        <v>58.12</v>
      </c>
      <c r="CN7" s="24">
        <v>57</v>
      </c>
      <c r="CO7" s="24">
        <v>59.1</v>
      </c>
      <c r="CP7" s="24">
        <v>57.15</v>
      </c>
      <c r="CQ7" s="24">
        <v>55.16</v>
      </c>
      <c r="CR7" s="24">
        <v>56.72</v>
      </c>
      <c r="CS7" s="24">
        <v>54.06</v>
      </c>
      <c r="CT7" s="24">
        <v>55.26</v>
      </c>
      <c r="CU7" s="24">
        <v>54.54</v>
      </c>
      <c r="CV7" s="24">
        <v>52.9</v>
      </c>
      <c r="CW7" s="24">
        <v>52.55</v>
      </c>
      <c r="CX7" s="24">
        <v>95.27</v>
      </c>
      <c r="CY7" s="24">
        <v>95.66</v>
      </c>
      <c r="CZ7" s="24">
        <v>95.8</v>
      </c>
      <c r="DA7" s="24">
        <v>96.08</v>
      </c>
      <c r="DB7" s="24">
        <v>96.25</v>
      </c>
      <c r="DC7" s="24">
        <v>90.04</v>
      </c>
      <c r="DD7" s="24">
        <v>90.11</v>
      </c>
      <c r="DE7" s="24">
        <v>90.52</v>
      </c>
      <c r="DF7" s="24">
        <v>90.3</v>
      </c>
      <c r="DG7" s="24">
        <v>90.3</v>
      </c>
      <c r="DH7" s="24">
        <v>87.3</v>
      </c>
      <c r="DI7" s="24">
        <v>13.31</v>
      </c>
      <c r="DJ7" s="24">
        <v>16.3</v>
      </c>
      <c r="DK7" s="24">
        <v>19.22</v>
      </c>
      <c r="DL7" s="24">
        <v>21.89</v>
      </c>
      <c r="DM7" s="24">
        <v>24.58</v>
      </c>
      <c r="DN7" s="24">
        <v>24.32</v>
      </c>
      <c r="DO7" s="24">
        <v>28.19</v>
      </c>
      <c r="DP7" s="24">
        <v>24.8</v>
      </c>
      <c r="DQ7" s="24">
        <v>28.12</v>
      </c>
      <c r="DR7" s="24">
        <v>28.79</v>
      </c>
      <c r="DS7" s="24">
        <v>27.11</v>
      </c>
      <c r="DT7" s="24">
        <v>0</v>
      </c>
      <c r="DU7" s="24">
        <v>0</v>
      </c>
      <c r="DV7" s="24">
        <v>0</v>
      </c>
      <c r="DW7" s="24">
        <v>0</v>
      </c>
      <c r="DX7" s="24">
        <v>0</v>
      </c>
      <c r="DY7" s="24">
        <v>0</v>
      </c>
      <c r="DZ7" s="24">
        <v>0</v>
      </c>
      <c r="EA7" s="24">
        <v>0</v>
      </c>
      <c r="EB7" s="24">
        <v>0</v>
      </c>
      <c r="EC7" s="24">
        <v>0</v>
      </c>
      <c r="ED7" s="24">
        <v>0</v>
      </c>
      <c r="EE7" s="24">
        <v>0.21</v>
      </c>
      <c r="EF7" s="24">
        <v>0.21</v>
      </c>
      <c r="EG7" s="24">
        <v>0</v>
      </c>
      <c r="EH7" s="24">
        <v>0</v>
      </c>
      <c r="EI7" s="24">
        <v>0</v>
      </c>
      <c r="EJ7" s="24">
        <v>0.04</v>
      </c>
      <c r="EK7" s="24">
        <v>0.02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83079</cp:lastModifiedBy>
  <cp:lastPrinted>2024-01-18T08:20:17Z</cp:lastPrinted>
  <dcterms:created xsi:type="dcterms:W3CDTF">2023-12-12T01:00:11Z</dcterms:created>
  <dcterms:modified xsi:type="dcterms:W3CDTF">2024-01-19T01:38:34Z</dcterms:modified>
  <cp:category/>
</cp:coreProperties>
</file>