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3財政状況資料集\03 市町村→県\"/>
    </mc:Choice>
  </mc:AlternateContent>
  <workbookProtection workbookAlgorithmName="SHA-512" workbookHashValue="f1JiQcVEGYmsLzO98GDH8VRa4JqaGrGQ6zeyCmxI7W8qdyclW/adeVCTJFsA/Dtpwg8xqgQCMuUXplqHfmTRmQ==" workbookSaltValue="t4xgaDE6l9hHfTx1hf8/nw==" workbookSpinCount="100000" lockStructure="1"/>
  <bookViews>
    <workbookView xWindow="0" yWindow="0" windowWidth="15360" windowHeight="7635" tabRatio="85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63" i="12"/>
  <c r="CW102" i="12" l="1"/>
  <c r="DL102" i="12"/>
  <c r="DQ102" i="12"/>
  <c r="CR102" i="12"/>
  <c r="AU88" i="12" l="1"/>
  <c r="AP88" i="12"/>
  <c r="AF88" i="12"/>
  <c r="AP23" i="12" l="1"/>
  <c r="AA23" i="12"/>
  <c r="V23" i="12"/>
  <c r="Q23" i="12"/>
  <c r="AA7"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CO34" i="10" s="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<sst xmlns="http://schemas.openxmlformats.org/spreadsheetml/2006/main" count="1065" uniqueCount="604">
  <si>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</si>
  <si>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</si>
  <si>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</si>
  <si>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</si>
  <si>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</si>
  <si>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</si>
  <si>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</si>
  <si>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</si>
  <si>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</si>
  <si>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</si>
  <si>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</si>
  <si>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</si>
  <si>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</si>
  <si>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</si>
  <si>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</si>
  <si>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</si>
  <si>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</si>
  <si>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</si>
  <si>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</si>
  <si>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</si>
  <si>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</si>
  <si>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</si>
  <si>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</si>
  <si>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</si>
  <si>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</si>
  <si>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</si>
  <si>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</si>
  <si>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</si>
  <si>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</si>
  <si>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</si>
  <si>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</si>
  <si>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</si>
  <si>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</si>
  <si>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</si>
  <si>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</si>
  <si>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</si>
  <si>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</si>
  <si>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</si>
  <si>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</si>
  <si>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</si>
  <si>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</si>
  <si>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</si>
  <si>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</si>
  <si>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</si>
  <si>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</si>
  <si>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</si>
  <si>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</si>
  <si>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</si>
  <si>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</si>
  <si>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</si>
  <si>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</si>
  <si>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</si>
  <si>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</si>
  <si>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</si>
  <si>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</si>
  <si>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</si>
  <si>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</si>
  <si>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</si>
  <si>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</si>
  <si>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</si>
  <si>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</si>
  <si>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</si>
  <si>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</si>
  <si>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</si>
  <si>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</si>
  <si>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</si>
  <si>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</si>
  <si>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</si>
  <si>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</si>
  <si>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</si>
  <si>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</si>
  <si>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</si>
  <si>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</si>
  <si>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</si>
  <si>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</si>
  <si>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</si>
  <si>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</si>
  <si>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</si>
  <si>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</si>
  <si>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</si>
  <si>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</si>
  <si>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</si>
  <si>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</si>
  <si>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</si>
  <si>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</si>
  <si>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</si>
  <si>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</si>
  <si>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</si>
  <si>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</si>
  <si>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</si>
  <si>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</si>
  <si>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</si>
  <si>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</si>
  <si>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</si>
  <si>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</si>
  <si>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</si>
  <si>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</si>
  <si>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</si>
  <si>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</si>
  <si>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</si>
  <si>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</si>
  <si>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</si>
  <si>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</si>
  <si>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</si>
  <si>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</si>
  <si>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</si>
  <si>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</si>
  <si>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</si>
  <si>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</si>
  <si>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</si>
  <si>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</si>
  <si>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</si>
  <si>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</si>
  <si>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</si>
  <si>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</si>
  <si>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</si>
  <si>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</si>
  <si>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</si>
  <si>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</si>
  <si>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</si>
  <si>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</si>
  <si>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</si>
  <si>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</si>
  <si>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</si>
  <si>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</si>
  <si>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</si>
  <si>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</si>
  <si>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</si>
  <si>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</si>
  <si>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</si>
  <si>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</si>
  <si>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</si>
  <si>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</si>
  <si>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</si>
  <si>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</si>
  <si>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</si>
  <si>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</si>
  <si>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</si>
  <si>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</si>
  <si>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</si>
  <si>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</si>
  <si>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</si>
  <si>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</si>
  <si>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</si>
  <si>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</si>
  <si>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</si>
  <si>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</si>
  <si>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</si>
  <si>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</si>
  <si>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</si>
  <si>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</si>
  <si>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</si>
  <si>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</si>
  <si>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</si>
  <si>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</si>
  <si>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</si>
  <si>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</si>
  <si>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</si>
  <si>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</si>
  <si>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</si>
  <si>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</si>
  <si>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</si>
  <si>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</si>
  <si>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</si>
  <si>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</si>
  <si>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</si>
  <si>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</si>
  <si>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</si>
  <si>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</si>
  <si>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</si>
  <si>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</si>
  <si>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</si>
  <si>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</si>
  <si>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</si>
  <si>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</si>
  <si>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</si>
  <si>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</si>
  <si>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</si>
  <si>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</si>
  <si>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</si>
  <si>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</si>
  <si>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</si>
  <si>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</si>
  <si>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</si>
  <si>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</si>
  <si>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</si>
  <si>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</si>
  <si>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</si>
  <si>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</si>
  <si>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</si>
  <si>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</si>
  <si>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</si>
  <si>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</si>
  <si>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</si>
  <si>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</si>
  <si>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</si>
  <si>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</si>
  <si>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</si>
  <si>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</si>
  <si>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</si>
  <si>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</si>
  <si>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</si>
  <si>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</si>
  <si>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</si>
  <si>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</si>
  <si>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</si>
  <si>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</si>
  <si>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</si>
  <si>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</si>
  <si>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</si>
  <si>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</si>
  <si>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</si>
  <si>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</si>
  <si>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山形県鶴岡市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</si>
  <si>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</si>
  <si>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</si>
  <si>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</si>
  <si>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</si>
  <si>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</si>
  <si>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</si>
  <si>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</si>
  <si>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</si>
  <si>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</si>
  <si>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</si>
  <si>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</si>
  <si>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</si>
  <si>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</si>
  <si>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</si>
  <si>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</si>
  <si>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</si>
  <si>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</si>
  <si>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</si>
  <si>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</si>
  <si>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</si>
  <si>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</si>
  <si>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</si>
  <si>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</si>
  <si>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</si>
  <si>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</si>
  <si>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</si>
  <si>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</si>
  <si>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</si>
  <si>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</si>
  <si>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</si>
  <si>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</si>
  <si>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</si>
  <si>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</si>
  <si>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</si>
  <si>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</si>
  <si>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</si>
  <si>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</si>
  <si>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</si>
  <si>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</si>
  <si>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</si>
  <si>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</si>
  <si>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</si>
  <si>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</si>
  <si>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</si>
  <si>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</si>
  <si>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</si>
  <si>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</si>
  <si>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</si>
  <si>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</si>
  <si>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</si>
  <si>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</si>
  <si>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</si>
  <si>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</si>
  <si>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</si>
  <si>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</si>
  <si>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</si>
  <si>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</si>
  <si>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</si>
  <si>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</si>
  <si>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</si>
  <si>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</si>
  <si>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</si>
  <si>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</si>
  <si>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</si>
  <si>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</si>
  <si>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</si>
  <si>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</si>
  <si>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</si>
  <si>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</si>
  <si>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</si>
  <si>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</si>
  <si>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</si>
  <si>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</si>
  <si>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</si>
  <si>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</si>
  <si>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</si>
  <si>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</si>
  <si>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</si>
  <si>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</si>
  <si>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</si>
  <si>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</si>
  <si>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</si>
  <si>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</si>
  <si>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</si>
  <si>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</si>
  <si>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</si>
  <si>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</si>
  <si>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</si>
  <si>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</si>
  <si>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</si>
  <si>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</si>
  <si>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</si>
  <si>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</si>
  <si>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</si>
  <si>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</si>
  <si>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</si>
  <si>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</si>
  <si>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</si>
  <si>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</si>
  <si>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</si>
  <si>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</si>
  <si>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</si>
  <si>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</si>
  <si>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</si>
  <si>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</si>
  <si>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</si>
  <si>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</si>
  <si>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</si>
  <si>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</si>
  <si>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</si>
  <si>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</si>
  <si>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</si>
  <si>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</si>
  <si>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</si>
  <si>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</si>
  <si>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</si>
  <si>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</si>
  <si>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</si>
  <si>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</si>
  <si>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</si>
  <si>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</si>
  <si>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</si>
  <si>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</si>
  <si>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と畜場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</si>
  <si>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</si>
  <si>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</si>
  <si>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</si>
  <si>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</si>
  <si>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</si>
  <si>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</si>
  <si>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</si>
  <si>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</si>
  <si>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</si>
  <si>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</si>
  <si>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</si>
  <si>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</si>
  <si>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</si>
  <si>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</si>
  <si>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</si>
  <si>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</si>
  <si>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</si>
  <si>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</si>
  <si>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</si>
  <si>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</si>
  <si>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</si>
  <si>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</si>
  <si>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</si>
  <si>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</si>
  <si>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</si>
  <si>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</si>
  <si>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</si>
  <si>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</si>
  <si>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</si>
  <si>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山形県鶴岡市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</si>
  <si>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</si>
  <si>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</si>
  <si>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</si>
  <si>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</si>
  <si>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</si>
  <si>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</si>
  <si>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</si>
  <si>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</si>
  <si>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</si>
  <si>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</si>
  <si>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</si>
  <si>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</si>
  <si>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</si>
  <si>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</si>
  <si>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</si>
  <si>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</si>
  <si>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</si>
  <si>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</si>
  <si>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</si>
  <si>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</si>
  <si>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休日夜間診療所特別会計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</si>
  <si>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</si>
  <si>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</si>
  <si>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</si>
  <si>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</si>
  <si>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</si>
  <si>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</si>
  <si>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</si>
  <si>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</si>
  <si>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</si>
  <si>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</si>
  <si>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</si>
  <si>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</si>
  <si>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</si>
  <si>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</si>
  <si>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</si>
  <si>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</si>
  <si>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</si>
  <si>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病院事業会計</t>
    <phoneticPr fontId="5"/>
  </si>
  <si>
    <t>法適用企業</t>
    <phoneticPr fontId="5"/>
  </si>
  <si>
    <t>水道事業会計</t>
    <phoneticPr fontId="5"/>
  </si>
  <si>
    <t>公共下水道事業会計</t>
    <phoneticPr fontId="5"/>
  </si>
  <si>
    <t>集落排水事業会計</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</si>
  <si>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</si>
  <si>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</si>
  <si>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</si>
  <si>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</si>
  <si>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</si>
  <si>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</si>
  <si>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</si>
  <si>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</si>
  <si>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</si>
  <si>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</si>
  <si>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</si>
  <si>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</si>
  <si>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</si>
  <si>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</si>
  <si>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</si>
  <si>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</si>
  <si>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</si>
  <si>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</si>
  <si>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</si>
  <si>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</si>
  <si>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</si>
  <si>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</si>
  <si>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</si>
  <si>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</si>
  <si>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</si>
  <si>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</si>
  <si>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</si>
  <si>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</si>
  <si>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</si>
  <si>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</si>
  <si>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</si>
  <si>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</si>
  <si>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</si>
  <si>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</si>
  <si>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</si>
  <si>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</si>
  <si>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</si>
  <si>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</si>
  <si>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</si>
  <si>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</si>
  <si>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</si>
  <si>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</si>
  <si>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</si>
  <si>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</si>
  <si>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</si>
  <si>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</si>
  <si>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</si>
  <si>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</si>
  <si>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</si>
  <si>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</si>
  <si>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</si>
  <si>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</si>
  <si>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</si>
  <si>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</si>
  <si>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</si>
  <si>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</si>
  <si>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</si>
  <si>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</si>
  <si>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</si>
  <si>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</si>
  <si>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</si>
  <si>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</si>
  <si>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</si>
  <si>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</si>
  <si>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</si>
  <si>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</si>
  <si>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</si>
  <si>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</si>
  <si>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</si>
  <si>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</si>
  <si>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</si>
  <si>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</si>
  <si>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</si>
  <si>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</si>
  <si>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</si>
  <si>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</si>
  <si>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</si>
  <si>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</si>
  <si>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</si>
  <si>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</si>
  <si>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</si>
  <si>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</si>
  <si>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</si>
  <si>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</si>
  <si>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</si>
  <si>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</si>
  <si>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</si>
  <si>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</si>
  <si>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</si>
  <si>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</si>
  <si>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</si>
  <si>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</si>
  <si>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</si>
  <si>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</si>
  <si>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</si>
  <si>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</si>
  <si>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</si>
  <si>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</si>
  <si>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</si>
  <si>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</si>
  <si>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</si>
  <si>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</si>
  <si>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</si>
  <si>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</si>
  <si>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</si>
  <si>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</si>
  <si>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</si>
  <si>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</si>
  <si>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</si>
  <si>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</si>
  <si>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</si>
  <si>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</si>
  <si>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</si>
  <si>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</si>
  <si>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</si>
  <si>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</si>
  <si>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</si>
  <si>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</si>
  <si>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</si>
  <si>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</si>
  <si>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</si>
  <si>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</si>
  <si>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</si>
  <si>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</si>
  <si>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</si>
  <si>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</si>
  <si>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</si>
  <si>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</si>
  <si>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</si>
  <si>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</si>
  <si>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</si>
  <si>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</si>
  <si>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</si>
  <si>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</si>
  <si>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</si>
  <si>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</si>
  <si>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</si>
  <si>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</si>
  <si>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</si>
  <si>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</si>
  <si>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</si>
  <si>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</si>
  <si>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</si>
  <si>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</si>
  <si>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2.70</t>
  </si>
  <si>
    <t>水道事業会計</t>
  </si>
  <si>
    <t>病院事業会計</t>
  </si>
  <si>
    <t>一般会計</t>
  </si>
  <si>
    <t>国民健康保険特別会計</t>
  </si>
  <si>
    <t>介護保険特別会計</t>
  </si>
  <si>
    <t>公共下水道事業会計</t>
  </si>
  <si>
    <t>集落排水事業会計</t>
  </si>
  <si>
    <t>浄化槽事業会計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</si>
  <si>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</si>
  <si>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</si>
  <si>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</si>
  <si>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</si>
  <si>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</si>
  <si>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</si>
  <si>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</si>
  <si>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</si>
  <si>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鶴岡市開発公社</t>
  </si>
  <si>
    <t>庄内地域産業振興センター</t>
  </si>
  <si>
    <t>出羽庄内国際交流財団</t>
  </si>
  <si>
    <t>藤島文化スポーツ事業団</t>
  </si>
  <si>
    <t>ゆぽか</t>
  </si>
  <si>
    <t>月山畜産振興公社</t>
  </si>
  <si>
    <t>月山あさひ振興公社</t>
  </si>
  <si>
    <t>クアポリス温海</t>
  </si>
  <si>
    <t>鶴岡地区クリーン公社</t>
  </si>
  <si>
    <t>DEGAM鶴岡ツーリズムビューロー</t>
  </si>
  <si>
    <t>○</t>
  </si>
  <si>
    <t>山形県消防補償等組合</t>
  </si>
  <si>
    <t>山形県自治会館管理組合</t>
  </si>
  <si>
    <t>山形県市町村職員退職手当組合</t>
  </si>
  <si>
    <t>庄内広域行政組合（普通会計分）</t>
  </si>
  <si>
    <t>庄内広域行政組合（青果市場事業特別会計）</t>
  </si>
  <si>
    <t>庄内広域行政組合（庄内食肉流通センター事業特別会計）</t>
  </si>
  <si>
    <t>山形県後期高齢者医療広域連合（普通会計分）</t>
  </si>
  <si>
    <t>山形県後期高齢者医療広域連合（事業会計分）</t>
  </si>
  <si>
    <t>-</t>
    <phoneticPr fontId="2"/>
  </si>
  <si>
    <t>-</t>
    <phoneticPr fontId="2"/>
  </si>
  <si>
    <t>-</t>
    <phoneticPr fontId="2"/>
  </si>
  <si>
    <t>-</t>
    <phoneticPr fontId="2"/>
  </si>
  <si>
    <t>-</t>
    <phoneticPr fontId="2"/>
  </si>
  <si>
    <t>地域振興基金</t>
    <rPh sb="0" eb="2">
      <t>チイキ</t>
    </rPh>
    <rPh sb="2" eb="4">
      <t>シンコウ</t>
    </rPh>
    <rPh sb="4" eb="6">
      <t>キキン</t>
    </rPh>
    <phoneticPr fontId="0"/>
  </si>
  <si>
    <t>公共施設整備基金</t>
    <rPh sb="0" eb="2">
      <t>コウキョウ</t>
    </rPh>
    <rPh sb="2" eb="4">
      <t>シセツ</t>
    </rPh>
    <rPh sb="4" eb="6">
      <t>セイビ</t>
    </rPh>
    <rPh sb="6" eb="8">
      <t>キキン</t>
    </rPh>
    <phoneticPr fontId="0"/>
  </si>
  <si>
    <t>加茂水族館整備振興基金</t>
    <rPh sb="0" eb="2">
      <t>カモ</t>
    </rPh>
    <rPh sb="2" eb="5">
      <t>スイゾクカン</t>
    </rPh>
    <rPh sb="5" eb="7">
      <t>セイビ</t>
    </rPh>
    <rPh sb="7" eb="9">
      <t>シンコウ</t>
    </rPh>
    <rPh sb="9" eb="11">
      <t>キキン</t>
    </rPh>
    <phoneticPr fontId="0"/>
  </si>
  <si>
    <t>緊急経済対策金融支援基金</t>
    <phoneticPr fontId="2"/>
  </si>
  <si>
    <t>地域まちづくり未来基金</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</si>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</sst>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1450-4DD0-AAFC-CEC2A8990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88545</c:v>
                </c:pt>
                <c:pt idx="1">
                  <c:v>69444</c:v>
                </c:pt>
                <c:pt idx="2">
                  <c:v>119498</c:v>
                </c:pt>
                <c:pt idx="3">
                  <c:v>116072</c:v>
                </c:pt>
                <c:pt idx="4">
                  <c:v>67847</c:v>
                </c:pt>
              </c:numCache>
            </c:numRef>
          </c:val>
          <c:smooth val="0"/>
          <c:extLst>
            <c:ext xmlns:c16="http://schemas.microsoft.com/office/drawing/2014/chart" uri="{C3380CC4-5D6E-409C-BE32-E72D297353CC}">
              <c16:uniqueId val="{00000001-1450-4DD0-AAFC-CEC2A89906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5.48</c:v>
                </c:pt>
                <c:pt idx="1">
                  <c:v>2.96</c:v>
                </c:pt>
                <c:pt idx="2">
                  <c:v>3.31</c:v>
                </c:pt>
                <c:pt idx="3">
                  <c:v>3.39</c:v>
                </c:pt>
                <c:pt idx="4">
                  <c:v>5.37</c:v>
                </c:pt>
              </c:numCache>
            </c:numRef>
          </c:val>
          <c:extLst>
            <c:ext xmlns:c16="http://schemas.microsoft.com/office/drawing/2014/chart" uri="{C3380CC4-5D6E-409C-BE32-E72D297353CC}">
              <c16:uniqueId val="{00000000-2FF3-49F8-B029-9FA64FD6D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c:v>
                </c:pt>
                <c:pt idx="1">
                  <c:v>11.7</c:v>
                </c:pt>
                <c:pt idx="2">
                  <c:v>11.62</c:v>
                </c:pt>
                <c:pt idx="3">
                  <c:v>11.46</c:v>
                </c:pt>
                <c:pt idx="4">
                  <c:v>11.57</c:v>
                </c:pt>
              </c:numCache>
            </c:numRef>
          </c:val>
          <c:extLst>
            <c:ext xmlns:c16="http://schemas.microsoft.com/office/drawing/2014/chart" uri="{C3380CC4-5D6E-409C-BE32-E72D297353CC}">
              <c16:uniqueId val="{00000001-2FF3-49F8-B029-9FA64FD6D6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-2.7</c:v>
                </c:pt>
                <c:pt idx="2">
                  <c:v>0.61</c:v>
                </c:pt>
                <c:pt idx="3">
                  <c:v>0.73</c:v>
                </c:pt>
                <c:pt idx="4">
                  <c:v>3.28</c:v>
                </c:pt>
              </c:numCache>
            </c:numRef>
          </c:val>
          <c:smooth val="0"/>
          <c:extLst>
            <c:ext xmlns:c16="http://schemas.microsoft.com/office/drawing/2014/chart" uri="{C3380CC4-5D6E-409C-BE32-E72D297353CC}">
              <c16:uniqueId val="{00000002-2FF3-49F8-B029-9FA64FD6D6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0.15</c:v>
                </c:pt>
                <c:pt idx="2">
                  <c:v>#N/A</c:v>
                </c:pt>
                <c:pt idx="3">
                  <c:v>0.16</c:v>
                </c:pt>
                <c:pt idx="4">
                  <c:v>#N/A</c:v>
                </c:pt>
                <c:pt idx="5">
                  <c:v>0.13</c:v>
                </c:pt>
                <c:pt idx="6">
                  <c:v>#N/A</c:v>
                </c:pt>
                <c:pt idx="7">
                  <c:v>0.04</c:v>
                </c:pt>
                <c:pt idx="8">
                  <c:v>#N/A</c:v>
                </c:pt>
                <c:pt idx="9">
                  <c:v>0.04</c:v>
                </c:pt>
              </c:numCache>
            </c:numRef>
          </c:val>
          <c:extLst>
            <c:ext xmlns:c16="http://schemas.microsoft.com/office/drawing/2014/chart" uri="{C3380CC4-5D6E-409C-BE32-E72D297353CC}">
              <c16:uniqueId val="{00000000-855E-46B0-AABC-B9B5EF7713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5E-46B0-AABC-B9B5EF7713FA}"/>
            </c:ext>
          </c:extLst>
        </c:ser>
        <c:ser>
          <c:idx val="2"/>
          <c:order val="2"/>
          <c:tx>
            <c:strRef>
              <c:f>データシート!$A$29</c:f>
              <c:strCache>
                <c:ptCount val="1"/>
                <c:pt idx="0">
                  <c:v>浄化槽事業会計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0.06</c:v>
                </c:pt>
                <c:pt idx="4">
                  <c:v>#N/A</c:v>
                </c:pt>
                <c:pt idx="5">
                  <c:v>0.06</c:v>
                </c:pt>
                <c:pt idx="6">
                  <c:v>#N/A</c:v>
                </c:pt>
                <c:pt idx="7">
                  <c:v>0.06</c:v>
                </c:pt>
                <c:pt idx="8">
                  <c:v>#N/A</c:v>
                </c:pt>
                <c:pt idx="9">
                  <c:v>0.08</c:v>
                </c:pt>
              </c:numCache>
            </c:numRef>
          </c:val>
          <c:extLst>
            <c:ext xmlns:c16="http://schemas.microsoft.com/office/drawing/2014/chart" uri="{C3380CC4-5D6E-409C-BE32-E72D297353CC}">
              <c16:uniqueId val="{00000002-855E-46B0-AABC-B9B5EF7713FA}"/>
            </c:ext>
          </c:extLst>
        </c:ser>
        <c:ser>
          <c:idx val="3"/>
          <c:order val="3"/>
          <c:tx>
            <c:strRef>
              <c:f>データシート!$A$30</c:f>
              <c:strCache>
                <c:ptCount val="1"/>
                <c:pt idx="0">
                  <c:v>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0.36</c:v>
                </c:pt>
                <c:pt idx="2">
                  <c:v>#N/A</c:v>
                </c:pt>
                <c:pt idx="3">
                  <c:v>0.63</c:v>
                </c:pt>
                <c:pt idx="4">
                  <c:v>#N/A</c:v>
                </c:pt>
                <c:pt idx="5">
                  <c:v>0.69</c:v>
                </c:pt>
                <c:pt idx="6">
                  <c:v>#N/A</c:v>
                </c:pt>
                <c:pt idx="7">
                  <c:v>0.76</c:v>
                </c:pt>
                <c:pt idx="8">
                  <c:v>#N/A</c:v>
                </c:pt>
                <c:pt idx="9">
                  <c:v>0.94</c:v>
                </c:pt>
              </c:numCache>
            </c:numRef>
          </c:val>
          <c:extLst>
            <c:ext xmlns:c16="http://schemas.microsoft.com/office/drawing/2014/chart" uri="{C3380CC4-5D6E-409C-BE32-E72D297353CC}">
              <c16:uniqueId val="{00000003-855E-46B0-AABC-B9B5EF7713FA}"/>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1.44</c:v>
                </c:pt>
                <c:pt idx="2">
                  <c:v>#N/A</c:v>
                </c:pt>
                <c:pt idx="3">
                  <c:v>2.37</c:v>
                </c:pt>
                <c:pt idx="4">
                  <c:v>#N/A</c:v>
                </c:pt>
                <c:pt idx="5">
                  <c:v>2.76</c:v>
                </c:pt>
                <c:pt idx="6">
                  <c:v>#N/A</c:v>
                </c:pt>
                <c:pt idx="7">
                  <c:v>3.4</c:v>
                </c:pt>
                <c:pt idx="8">
                  <c:v>#N/A</c:v>
                </c:pt>
                <c:pt idx="9">
                  <c:v>2.3199999999999998</c:v>
                </c:pt>
              </c:numCache>
            </c:numRef>
          </c:val>
          <c:extLst>
            <c:ext xmlns:c16="http://schemas.microsoft.com/office/drawing/2014/chart" uri="{C3380CC4-5D6E-409C-BE32-E72D297353CC}">
              <c16:uniqueId val="{00000004-855E-46B0-AABC-B9B5EF7713F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0.81</c:v>
                </c:pt>
                <c:pt idx="2">
                  <c:v>#N/A</c:v>
                </c:pt>
                <c:pt idx="3">
                  <c:v>2</c:v>
                </c:pt>
                <c:pt idx="4">
                  <c:v>#N/A</c:v>
                </c:pt>
                <c:pt idx="5">
                  <c:v>1.78</c:v>
                </c:pt>
                <c:pt idx="6">
                  <c:v>#N/A</c:v>
                </c:pt>
                <c:pt idx="7">
                  <c:v>1.78</c:v>
                </c:pt>
                <c:pt idx="8">
                  <c:v>#N/A</c:v>
                </c:pt>
                <c:pt idx="9">
                  <c:v>2.84</c:v>
                </c:pt>
              </c:numCache>
            </c:numRef>
          </c:val>
          <c:extLst>
            <c:ext xmlns:c16="http://schemas.microsoft.com/office/drawing/2014/chart" uri="{C3380CC4-5D6E-409C-BE32-E72D297353CC}">
              <c16:uniqueId val="{00000005-855E-46B0-AABC-B9B5EF7713F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1.96</c:v>
                </c:pt>
                <c:pt idx="2">
                  <c:v>#N/A</c:v>
                </c:pt>
                <c:pt idx="3">
                  <c:v>3.06</c:v>
                </c:pt>
                <c:pt idx="4">
                  <c:v>#N/A</c:v>
                </c:pt>
                <c:pt idx="5">
                  <c:v>3.22</c:v>
                </c:pt>
                <c:pt idx="6">
                  <c:v>#N/A</c:v>
                </c:pt>
                <c:pt idx="7">
                  <c:v>4.22</c:v>
                </c:pt>
                <c:pt idx="8">
                  <c:v>#N/A</c:v>
                </c:pt>
                <c:pt idx="9">
                  <c:v>4.7699999999999996</c:v>
                </c:pt>
              </c:numCache>
            </c:numRef>
          </c:val>
          <c:extLst>
            <c:ext xmlns:c16="http://schemas.microsoft.com/office/drawing/2014/chart" uri="{C3380CC4-5D6E-409C-BE32-E72D297353CC}">
              <c16:uniqueId val="{00000006-855E-46B0-AABC-B9B5EF7713F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5.33</c:v>
                </c:pt>
                <c:pt idx="2">
                  <c:v>#N/A</c:v>
                </c:pt>
                <c:pt idx="3">
                  <c:v>2.82</c:v>
                </c:pt>
                <c:pt idx="4">
                  <c:v>#N/A</c:v>
                </c:pt>
                <c:pt idx="5">
                  <c:v>3.18</c:v>
                </c:pt>
                <c:pt idx="6">
                  <c:v>#N/A</c:v>
                </c:pt>
                <c:pt idx="7">
                  <c:v>3.35</c:v>
                </c:pt>
                <c:pt idx="8">
                  <c:v>#N/A</c:v>
                </c:pt>
                <c:pt idx="9">
                  <c:v>5.33</c:v>
                </c:pt>
              </c:numCache>
            </c:numRef>
          </c:val>
          <c:extLst>
            <c:ext xmlns:c16="http://schemas.microsoft.com/office/drawing/2014/chart" uri="{C3380CC4-5D6E-409C-BE32-E72D297353CC}">
              <c16:uniqueId val="{00000007-855E-46B0-AABC-B9B5EF7713F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3.31</c:v>
                </c:pt>
                <c:pt idx="2">
                  <c:v>#N/A</c:v>
                </c:pt>
                <c:pt idx="3">
                  <c:v>3.57</c:v>
                </c:pt>
                <c:pt idx="4">
                  <c:v>#N/A</c:v>
                </c:pt>
                <c:pt idx="5">
                  <c:v>3.74</c:v>
                </c:pt>
                <c:pt idx="6">
                  <c:v>#N/A</c:v>
                </c:pt>
                <c:pt idx="7">
                  <c:v>4.6100000000000003</c:v>
                </c:pt>
                <c:pt idx="8">
                  <c:v>#N/A</c:v>
                </c:pt>
                <c:pt idx="9">
                  <c:v>5.89</c:v>
                </c:pt>
              </c:numCache>
            </c:numRef>
          </c:val>
          <c:extLst>
            <c:ext xmlns:c16="http://schemas.microsoft.com/office/drawing/2014/chart" uri="{C3380CC4-5D6E-409C-BE32-E72D297353CC}">
              <c16:uniqueId val="{00000008-855E-46B0-AABC-B9B5EF7713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12.14</c:v>
                </c:pt>
                <c:pt idx="2">
                  <c:v>#N/A</c:v>
                </c:pt>
                <c:pt idx="3">
                  <c:v>13.11</c:v>
                </c:pt>
                <c:pt idx="4">
                  <c:v>#N/A</c:v>
                </c:pt>
                <c:pt idx="5">
                  <c:v>13.51</c:v>
                </c:pt>
                <c:pt idx="6">
                  <c:v>#N/A</c:v>
                </c:pt>
                <c:pt idx="7">
                  <c:v>13.17</c:v>
                </c:pt>
                <c:pt idx="8">
                  <c:v>#N/A</c:v>
                </c:pt>
                <c:pt idx="9">
                  <c:v>12.44</c:v>
                </c:pt>
              </c:numCache>
            </c:numRef>
          </c:val>
          <c:extLst>
            <c:ext xmlns:c16="http://schemas.microsoft.com/office/drawing/2014/chart" uri="{C3380CC4-5D6E-409C-BE32-E72D297353CC}">
              <c16:uniqueId val="{00000009-855E-46B0-AABC-B9B5EF7713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9115</c:v>
                </c:pt>
                <c:pt idx="5">
                  <c:v>9169</c:v>
                </c:pt>
                <c:pt idx="8">
                  <c:v>9253</c:v>
                </c:pt>
                <c:pt idx="11">
                  <c:v>9064</c:v>
                </c:pt>
                <c:pt idx="14">
                  <c:v>9417</c:v>
                </c:pt>
              </c:numCache>
            </c:numRef>
          </c:val>
          <c:extLst>
            <c:ext xmlns:c16="http://schemas.microsoft.com/office/drawing/2014/chart" uri="{C3380CC4-5D6E-409C-BE32-E72D297353CC}">
              <c16:uniqueId val="{00000000-A5C0-4BD3-9FC0-611D2DBCF7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A5C0-4BD3-9FC0-611D2DBCF7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15</c:v>
                </c:pt>
                <c:pt idx="6">
                  <c:v>15</c:v>
                </c:pt>
                <c:pt idx="9">
                  <c:v>12</c:v>
                </c:pt>
                <c:pt idx="12">
                  <c:v>5</c:v>
                </c:pt>
              </c:numCache>
            </c:numRef>
          </c:val>
          <c:extLst>
            <c:ext xmlns:c16="http://schemas.microsoft.com/office/drawing/2014/chart" uri="{C3380CC4-5D6E-409C-BE32-E72D297353CC}">
              <c16:uniqueId val="{00000002-A5C0-4BD3-9FC0-611D2DBCF7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34</c:v>
                </c:pt>
                <c:pt idx="6">
                  <c:v>35</c:v>
                </c:pt>
                <c:pt idx="9">
                  <c:v>29</c:v>
                </c:pt>
                <c:pt idx="12">
                  <c:v>22</c:v>
                </c:pt>
              </c:numCache>
            </c:numRef>
          </c:val>
          <c:extLst>
            <c:ext xmlns:c16="http://schemas.microsoft.com/office/drawing/2014/chart" uri="{C3380CC4-5D6E-409C-BE32-E72D297353CC}">
              <c16:uniqueId val="{00000003-A5C0-4BD3-9FC0-611D2DBCF7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3473</c:v>
                </c:pt>
                <c:pt idx="3">
                  <c:v>3330</c:v>
                </c:pt>
                <c:pt idx="6">
                  <c:v>3320</c:v>
                </c:pt>
                <c:pt idx="9">
                  <c:v>3166</c:v>
                </c:pt>
                <c:pt idx="12">
                  <c:v>3198</c:v>
                </c:pt>
              </c:numCache>
            </c:numRef>
          </c:val>
          <c:extLst>
            <c:ext xmlns:c16="http://schemas.microsoft.com/office/drawing/2014/chart" uri="{C3380CC4-5D6E-409C-BE32-E72D297353CC}">
              <c16:uniqueId val="{00000004-A5C0-4BD3-9FC0-611D2DBCF7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30</c:v>
                </c:pt>
                <c:pt idx="3">
                  <c:v>30</c:v>
                </c:pt>
                <c:pt idx="6">
                  <c:v>29</c:v>
                </c:pt>
                <c:pt idx="9">
                  <c:v>27</c:v>
                </c:pt>
                <c:pt idx="12">
                  <c:v>27</c:v>
                </c:pt>
              </c:numCache>
            </c:numRef>
          </c:val>
          <c:extLst>
            <c:ext xmlns:c16="http://schemas.microsoft.com/office/drawing/2014/chart" uri="{C3380CC4-5D6E-409C-BE32-E72D297353CC}">
              <c16:uniqueId val="{00000005-A5C0-4BD3-9FC0-611D2DBCF7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C0-4BD3-9FC0-611D2DBCF7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7507</c:v>
                </c:pt>
                <c:pt idx="3">
                  <c:v>7543</c:v>
                </c:pt>
                <c:pt idx="6">
                  <c:v>7719</c:v>
                </c:pt>
                <c:pt idx="9">
                  <c:v>7553</c:v>
                </c:pt>
                <c:pt idx="12">
                  <c:v>8310</c:v>
                </c:pt>
              </c:numCache>
            </c:numRef>
          </c:val>
          <c:extLst>
            <c:ext xmlns:c16="http://schemas.microsoft.com/office/drawing/2014/chart" uri="{C3380CC4-5D6E-409C-BE32-E72D297353CC}">
              <c16:uniqueId val="{00000007-A5C0-4BD3-9FC0-611D2DBCF7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1956</c:v>
                </c:pt>
                <c:pt idx="2">
                  <c:v>#N/A</c:v>
                </c:pt>
                <c:pt idx="3">
                  <c:v>#N/A</c:v>
                </c:pt>
                <c:pt idx="4">
                  <c:v>1784</c:v>
                </c:pt>
                <c:pt idx="5">
                  <c:v>#N/A</c:v>
                </c:pt>
                <c:pt idx="6">
                  <c:v>#N/A</c:v>
                </c:pt>
                <c:pt idx="7">
                  <c:v>1866</c:v>
                </c:pt>
                <c:pt idx="8">
                  <c:v>#N/A</c:v>
                </c:pt>
                <c:pt idx="9">
                  <c:v>#N/A</c:v>
                </c:pt>
                <c:pt idx="10">
                  <c:v>1723</c:v>
                </c:pt>
                <c:pt idx="11">
                  <c:v>#N/A</c:v>
                </c:pt>
                <c:pt idx="12">
                  <c:v>#N/A</c:v>
                </c:pt>
                <c:pt idx="13">
                  <c:v>2145</c:v>
                </c:pt>
                <c:pt idx="14">
                  <c:v>#N/A</c:v>
                </c:pt>
              </c:numCache>
            </c:numRef>
          </c:val>
          <c:smooth val="0"/>
          <c:extLst>
            <c:ext xmlns:c16="http://schemas.microsoft.com/office/drawing/2014/chart" uri="{C3380CC4-5D6E-409C-BE32-E72D297353CC}">
              <c16:uniqueId val="{00000008-A5C0-4BD3-9FC0-611D2DBCF7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84194</c:v>
                </c:pt>
                <c:pt idx="5">
                  <c:v>83565</c:v>
                </c:pt>
                <c:pt idx="8">
                  <c:v>84150</c:v>
                </c:pt>
                <c:pt idx="11">
                  <c:v>84719</c:v>
                </c:pt>
                <c:pt idx="14">
                  <c:v>81946</c:v>
                </c:pt>
              </c:numCache>
            </c:numRef>
          </c:val>
          <c:extLst>
            <c:ext xmlns:c16="http://schemas.microsoft.com/office/drawing/2014/chart" uri="{C3380CC4-5D6E-409C-BE32-E72D297353CC}">
              <c16:uniqueId val="{00000000-0EAE-43AF-8D86-723E7289BD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4653</c:v>
                </c:pt>
                <c:pt idx="5">
                  <c:v>5663</c:v>
                </c:pt>
                <c:pt idx="8">
                  <c:v>5445</c:v>
                </c:pt>
                <c:pt idx="11">
                  <c:v>6359</c:v>
                </c:pt>
                <c:pt idx="14">
                  <c:v>6457</c:v>
                </c:pt>
              </c:numCache>
            </c:numRef>
          </c:val>
          <c:extLst>
            <c:ext xmlns:c16="http://schemas.microsoft.com/office/drawing/2014/chart" uri="{C3380CC4-5D6E-409C-BE32-E72D297353CC}">
              <c16:uniqueId val="{00000001-0EAE-43AF-8D86-723E7289BD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15996</c:v>
                </c:pt>
                <c:pt idx="5">
                  <c:v>16287</c:v>
                </c:pt>
                <c:pt idx="8">
                  <c:v>15386</c:v>
                </c:pt>
                <c:pt idx="11">
                  <c:v>15422</c:v>
                </c:pt>
                <c:pt idx="14">
                  <c:v>15401</c:v>
                </c:pt>
              </c:numCache>
            </c:numRef>
          </c:val>
          <c:extLst>
            <c:ext xmlns:c16="http://schemas.microsoft.com/office/drawing/2014/chart" uri="{C3380CC4-5D6E-409C-BE32-E72D297353CC}">
              <c16:uniqueId val="{00000002-0EAE-43AF-8D86-723E7289BD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AE-43AF-8D86-723E7289BD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AE-43AF-8D86-723E7289BD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753</c:v>
                </c:pt>
                <c:pt idx="3">
                  <c:v>560</c:v>
                </c:pt>
                <c:pt idx="6">
                  <c:v>478</c:v>
                </c:pt>
                <c:pt idx="9">
                  <c:v>478</c:v>
                </c:pt>
                <c:pt idx="12">
                  <c:v>434</c:v>
                </c:pt>
              </c:numCache>
            </c:numRef>
          </c:val>
          <c:extLst>
            <c:ext xmlns:c16="http://schemas.microsoft.com/office/drawing/2014/chart" uri="{C3380CC4-5D6E-409C-BE32-E72D297353CC}">
              <c16:uniqueId val="{00000005-0EAE-43AF-8D86-723E7289BD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10995</c:v>
                </c:pt>
                <c:pt idx="3">
                  <c:v>10243</c:v>
                </c:pt>
                <c:pt idx="6">
                  <c:v>9947</c:v>
                </c:pt>
                <c:pt idx="9">
                  <c:v>9703</c:v>
                </c:pt>
                <c:pt idx="12">
                  <c:v>9490</c:v>
                </c:pt>
              </c:numCache>
            </c:numRef>
          </c:val>
          <c:extLst>
            <c:ext xmlns:c16="http://schemas.microsoft.com/office/drawing/2014/chart" uri="{C3380CC4-5D6E-409C-BE32-E72D297353CC}">
              <c16:uniqueId val="{00000006-0EAE-43AF-8D86-723E7289BD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c:v>
                </c:pt>
                <c:pt idx="3">
                  <c:v>98</c:v>
                </c:pt>
                <c:pt idx="6">
                  <c:v>65</c:v>
                </c:pt>
                <c:pt idx="9">
                  <c:v>53</c:v>
                </c:pt>
                <c:pt idx="12">
                  <c:v>56</c:v>
                </c:pt>
              </c:numCache>
            </c:numRef>
          </c:val>
          <c:extLst>
            <c:ext xmlns:c16="http://schemas.microsoft.com/office/drawing/2014/chart" uri="{C3380CC4-5D6E-409C-BE32-E72D297353CC}">
              <c16:uniqueId val="{00000007-0EAE-43AF-8D86-723E7289BD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35065</c:v>
                </c:pt>
                <c:pt idx="3">
                  <c:v>32322</c:v>
                </c:pt>
                <c:pt idx="6">
                  <c:v>31401</c:v>
                </c:pt>
                <c:pt idx="9">
                  <c:v>29502</c:v>
                </c:pt>
                <c:pt idx="12">
                  <c:v>27472</c:v>
                </c:pt>
              </c:numCache>
            </c:numRef>
          </c:val>
          <c:extLst>
            <c:ext xmlns:c16="http://schemas.microsoft.com/office/drawing/2014/chart" uri="{C3380CC4-5D6E-409C-BE32-E72D297353CC}">
              <c16:uniqueId val="{00000008-0EAE-43AF-8D86-723E7289BD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1129</c:v>
                </c:pt>
                <c:pt idx="6">
                  <c:v>1035</c:v>
                </c:pt>
                <c:pt idx="9">
                  <c:v>945</c:v>
                </c:pt>
                <c:pt idx="12">
                  <c:v>861</c:v>
                </c:pt>
              </c:numCache>
            </c:numRef>
          </c:val>
          <c:extLst>
            <c:ext xmlns:c16="http://schemas.microsoft.com/office/drawing/2014/chart" uri="{C3380CC4-5D6E-409C-BE32-E72D297353CC}">
              <c16:uniqueId val="{00000009-0EAE-43AF-8D86-723E7289BD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74695</c:v>
                </c:pt>
                <c:pt idx="3">
                  <c:v>75291</c:v>
                </c:pt>
                <c:pt idx="6">
                  <c:v>78481</c:v>
                </c:pt>
                <c:pt idx="9">
                  <c:v>81486</c:v>
                </c:pt>
                <c:pt idx="12">
                  <c:v>79799</c:v>
                </c:pt>
              </c:numCache>
            </c:numRef>
          </c:val>
          <c:extLst>
            <c:ext xmlns:c16="http://schemas.microsoft.com/office/drawing/2014/chart" uri="{C3380CC4-5D6E-409C-BE32-E72D297353CC}">
              <c16:uniqueId val="{0000000A-0EAE-43AF-8D86-723E7289BD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16845</c:v>
                </c:pt>
                <c:pt idx="2">
                  <c:v>#N/A</c:v>
                </c:pt>
                <c:pt idx="3">
                  <c:v>#N/A</c:v>
                </c:pt>
                <c:pt idx="4">
                  <c:v>14129</c:v>
                </c:pt>
                <c:pt idx="5">
                  <c:v>#N/A</c:v>
                </c:pt>
                <c:pt idx="6">
                  <c:v>#N/A</c:v>
                </c:pt>
                <c:pt idx="7">
                  <c:v>16427</c:v>
                </c:pt>
                <c:pt idx="8">
                  <c:v>#N/A</c:v>
                </c:pt>
                <c:pt idx="9">
                  <c:v>#N/A</c:v>
                </c:pt>
                <c:pt idx="10">
                  <c:v>15668</c:v>
                </c:pt>
                <c:pt idx="11">
                  <c:v>#N/A</c:v>
                </c:pt>
                <c:pt idx="12">
                  <c:v>#N/A</c:v>
                </c:pt>
                <c:pt idx="13">
                  <c:v>14308</c:v>
                </c:pt>
                <c:pt idx="14">
                  <c:v>#N/A</c:v>
                </c:pt>
              </c:numCache>
            </c:numRef>
          </c:val>
          <c:smooth val="0"/>
          <c:extLst>
            <c:ext xmlns:c16="http://schemas.microsoft.com/office/drawing/2014/chart" uri="{C3380CC4-5D6E-409C-BE32-E72D297353CC}">
              <c16:uniqueId val="{0000000B-0EAE-43AF-8D86-723E7289BD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4467</c:v>
                </c:pt>
                <c:pt idx="1">
                  <c:v>4481</c:v>
                </c:pt>
                <c:pt idx="2">
                  <c:v>4676</c:v>
                </c:pt>
              </c:numCache>
            </c:numRef>
          </c:val>
          <c:extLst>
            <c:ext xmlns:c16="http://schemas.microsoft.com/office/drawing/2014/chart" uri="{C3380CC4-5D6E-409C-BE32-E72D297353CC}">
              <c16:uniqueId val="{00000000-3AF0-415B-BE82-62AD7704CA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4065</c:v>
                </c:pt>
                <c:pt idx="1">
                  <c:v>4085</c:v>
                </c:pt>
                <c:pt idx="2">
                  <c:v>4101</c:v>
                </c:pt>
              </c:numCache>
            </c:numRef>
          </c:val>
          <c:extLst>
            <c:ext xmlns:c16="http://schemas.microsoft.com/office/drawing/2014/chart" uri="{C3380CC4-5D6E-409C-BE32-E72D297353CC}">
              <c16:uniqueId val="{00000001-3AF0-415B-BE82-62AD7704CA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8728</c:v>
                </c:pt>
                <c:pt idx="1">
                  <c:v>8994</c:v>
                </c:pt>
                <c:pt idx="2">
                  <c:v>8711</c:v>
                </c:pt>
              </c:numCache>
            </c:numRef>
          </c:val>
          <c:extLst>
            <c:ext xmlns:c16="http://schemas.microsoft.com/office/drawing/2014/chart" uri="{C3380CC4-5D6E-409C-BE32-E72D297353CC}">
              <c16:uniqueId val="{00000002-3AF0-415B-BE82-62AD7704CA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市債残高に占める合併特例債や過疎債の割合が増加していることから、全体的に算入公債費等が増加傾向にある。</a:t>
          </a:r>
        </a:p>
        <a:p>
          <a:r>
            <a:rPr kumimoji="1" lang="ja-JP" altLang="en-US" sz="1400">
              <a:latin typeface="ＭＳ ゴシック" pitchFamily="49" charset="-128"/>
              <a:ea typeface="ＭＳ ゴシック" pitchFamily="49" charset="-128"/>
            </a:rPr>
            <a:t>　今後は、近年実施した大型事業に係る借入の償還が開始し、一時的に元利償還金の増加が予測されるが、投資事業の計画的実施や将来負担の軽減策を講じながら、公債費の適正管理に努めていく。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減債基金残高は、毎年度一定の積み立てを実施し、減債基金積立相当額を上回る残高になっていた。平成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年度発行債については平成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年度満期を迎え、平成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年度発行債については令和元年度に満期を迎え、全額を取り崩した。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公営企業債の減少や行政改革に基づく定員管理適正化の実施による退職手当負担見込額が減少している。</a:t>
          </a:r>
        </a:p>
        <a:p>
          <a:r>
            <a:rPr kumimoji="1" lang="ja-JP" altLang="en-US" sz="1400">
              <a:latin typeface="ＭＳ ゴシック" pitchFamily="49" charset="-128"/>
              <a:ea typeface="ＭＳ ゴシック" pitchFamily="49" charset="-128"/>
            </a:rPr>
            <a:t>　また大型事業が概ね完了したことから一般会計等に係る地方債残高は微減している。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残高圧縮を着実に図るとともに、合併特例期間終了も見据え、持続可能な行財政基盤の確立を図っていく。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山形県鶴岡市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・決算剰余金の一部等を「財政調整基金」に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万積立てたほか、「地域まちづくり未来基金」に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積み立てるなど、総額で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一方で、緊急経済対策に係る利子補補給に充当するため「緊急経済対策金融支援基金」を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・コロナ禍により各種事業の見直しを図り歳出を縮減できたことから、基金の取崩し額を圧縮することができた。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・地方財政法第７条の規定に基づき、決算剰余金を活用した基金積立てと市債の繰上償還をバランスよく行っていく。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・合併特例期間の終了に伴う一般財源不足への対応として、財政調整基金及び減債基金の取崩しや特定目的基金の積極的な活用を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・地域振興基金：住民の一体感の醸成及び地域の振興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・公共施設整備基金：公共施設等の整備及び公共施設等における備品購入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・加茂水族館整備振興基金：鶴岡市立加茂水族館施設の管理運営及び整備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・地域まちづくり未来基金：地域社会・コミュニティの振興及び均衡ある発展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・緊急経済対策金融支援基金：新型コロナウイルス感染症の緊急経済対策に係る利子補給等に必要な財源の確保</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・地域振興基金：積立て・取崩しなし（増減なし）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千円積立てた一方で、朝暘第五小学校改築事業などの財源として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・加茂水族館整備振興基金：利子収入等を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万円積立てた一方で、改築事業のため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千円取り崩した一方で、</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・緊急経済対策金融支援基金：緊急経済対策に係る利子補補給に充当するため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：運用益の事業への充当を行うとともに、基金の目的事業の財源として取崩しを実施していく。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・公共施設整備基金：決算剰余金や過疎対策事業債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ソフト分）を活用した積立てを継続しつつ、朝日庁舎改築事業や朝暘第五小学校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改築事業等の公共施設の整備などに随時取崩しを予定している。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・加茂水族館整備振興基金：寄附金の積立を継続するとともに、実施中の加茂水族館改築事業への取崩しを予定している。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・地域まちづくり未来基金：地域まちづくり未来事業の財源として活用していく。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・緊急経済対策金融支援基金：利子補給等の経済対策事業に取崩しを予定している。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・単年度収支が黒字となることから取崩しは行わず、決算剰余金の一部等を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・決算剰余金等を活用して積立てを行う一方、一般財源の不足が生じた場合には、残高に留意しつつ取崩しを行っていく。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から地方交付税の優遇措置が終了することから、財源不足に対応するため、財政調整基金の効果的な活用が必要な状況にある。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財政の安定運営を図るため取崩しを行いつつ、前年度の決算において財政調整基金を大きく取り崩した場合は、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翌年度の決算剰余金の処分において財政調整基金に積み立てし、財政調整基金の安定を図る。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・残高が一定額確保されており、運用益以外の新たな積立ては当面行わない。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・近年実施しているごみ焼却施設や一般廃棄物最終処分場整備等の大型投資事業により、今後増加が見込まれる公債費の財源として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活用する。取崩しを行う際も、将来的な償還財源確保の観点から、残高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市町村合併後の財政需要に対して、個人・法人の市民税や、固定資産税などの自主財源の割合が低位にあることなどから、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鶴岡市行財政改革推進プランに基づき、安定的な収入の確保のため、税源のかん養、市税などの徴収率向上とともに、歳出では義務的経費を含めた経常経費の一層の見直しを図り、健全な財政運営に向けた取り組みを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地方税、地方消費税交付金などの増により、前年度に比べ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子どものための教育・保育給付事業や自立支援給付事業、社会福祉費関係の繰出金、老朽化した施設の維持管理費などが増加傾向にあることから、今後も経常経費の削減に努め、より弾力性のある財政構造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120045</xdr:rowOff>
    </xdr:from>
    <xdr:to>
      <xdr:col>23</xdr:col>
      <xdr:colOff>133350</xdr:colOff>
      <xdr:row>64</xdr:row>
      <xdr:rowOff>143933</xdr:rowOff>
    </xdr:to>
    <xdr:cxnSp macro="">
      <xdr:nvCxnSpPr>
        <xdr:cNvPr id="136" name="直線コネクタ 135"/>
        <xdr:cNvCxnSpPr/>
      </xdr:nvCxnSpPr>
      <xdr:spPr>
        <a:xfrm flipV="1">
          <a:off x="4114800" y="10921395"/>
          <a:ext cx="838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5339</xdr:rowOff>
    </xdr:from>
    <xdr:ext cx="762000" cy="259045"/>
    <xdr:sp macro="" textlink="">
      <xdr:nvSpPr>
        <xdr:cNvPr id="137" name="財政構造の弾力性平均値テキスト"/>
        <xdr:cNvSpPr txBox="1"/>
      </xdr:nvSpPr>
      <xdr:spPr>
        <a:xfrm>
          <a:off x="5041900" y="1063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110369</xdr:rowOff>
    </xdr:to>
    <xdr:cxnSp macro="">
      <xdr:nvCxnSpPr>
        <xdr:cNvPr id="139" name="直線コネクタ 138"/>
        <xdr:cNvCxnSpPr/>
      </xdr:nvCxnSpPr>
      <xdr:spPr>
        <a:xfrm flipV="1">
          <a:off x="3225800" y="1111673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20458</xdr:rowOff>
    </xdr:from>
    <xdr:ext cx="736600" cy="259045"/>
    <xdr:sp macro="" textlink="">
      <xdr:nvSpPr>
        <xdr:cNvPr id="141" name="テキスト ボックス 140"/>
        <xdr:cNvSpPr txBox="1"/>
      </xdr:nvSpPr>
      <xdr:spPr>
        <a:xfrm>
          <a:off x="3733800" y="1133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6048</xdr:rowOff>
    </xdr:from>
    <xdr:to>
      <xdr:col>15</xdr:col>
      <xdr:colOff>82550</xdr:colOff>
      <xdr:row>65</xdr:row>
      <xdr:rowOff>110369</xdr:rowOff>
    </xdr:to>
    <xdr:cxnSp macro="">
      <xdr:nvCxnSpPr>
        <xdr:cNvPr id="142" name="直線コネクタ 141"/>
        <xdr:cNvCxnSpPr/>
      </xdr:nvCxnSpPr>
      <xdr:spPr>
        <a:xfrm>
          <a:off x="2336800" y="10978848"/>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4" name="テキスト ボックス 143"/>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64</xdr:row>
      <xdr:rowOff>6048</xdr:rowOff>
    </xdr:to>
    <xdr:cxnSp macro="">
      <xdr:nvCxnSpPr>
        <xdr:cNvPr id="145" name="直線コネクタ 144"/>
        <xdr:cNvCxnSpPr/>
      </xdr:nvCxnSpPr>
      <xdr:spPr>
        <a:xfrm>
          <a:off x="1447800" y="1086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54022</xdr:rowOff>
    </xdr:from>
    <xdr:ext cx="762000" cy="259045"/>
    <xdr:sp macro="" textlink="">
      <xdr:nvSpPr>
        <xdr:cNvPr id="147" name="テキスト ボックス 146"/>
        <xdr:cNvSpPr txBox="1"/>
      </xdr:nvSpPr>
      <xdr:spPr>
        <a:xfrm>
          <a:off x="1955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9" name="テキスト ボックス 148"/>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55" name="楕円 154"/>
        <xdr:cNvSpPr/>
      </xdr:nvSpPr>
      <xdr:spPr>
        <a:xfrm>
          <a:off x="49022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41322</xdr:rowOff>
    </xdr:from>
    <xdr:ext cx="762000" cy="259045"/>
    <xdr:sp macro="" textlink="">
      <xdr:nvSpPr>
        <xdr:cNvPr id="156" name="財政構造の弾力性該当値テキスト"/>
        <xdr:cNvSpPr txBox="1"/>
      </xdr:nvSpPr>
      <xdr:spPr>
        <a:xfrm>
          <a:off x="5041900" y="1084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7" name="楕円 156"/>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8" name="テキスト ボックス 157"/>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59569</xdr:rowOff>
    </xdr:from>
    <xdr:to>
      <xdr:col>15</xdr:col>
      <xdr:colOff>133350</xdr:colOff>
      <xdr:row>65</xdr:row>
      <xdr:rowOff>161169</xdr:rowOff>
    </xdr:to>
    <xdr:sp macro="" textlink="">
      <xdr:nvSpPr>
        <xdr:cNvPr id="159" name="楕円 158"/>
        <xdr:cNvSpPr/>
      </xdr:nvSpPr>
      <xdr:spPr>
        <a:xfrm>
          <a:off x="3175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171346</xdr:rowOff>
    </xdr:from>
    <xdr:ext cx="762000" cy="259045"/>
    <xdr:sp macro="" textlink="">
      <xdr:nvSpPr>
        <xdr:cNvPr id="160" name="テキスト ボックス 159"/>
        <xdr:cNvSpPr txBox="1"/>
      </xdr:nvSpPr>
      <xdr:spPr>
        <a:xfrm>
          <a:off x="2844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126698</xdr:rowOff>
    </xdr:from>
    <xdr:to>
      <xdr:col>11</xdr:col>
      <xdr:colOff>82550</xdr:colOff>
      <xdr:row>64</xdr:row>
      <xdr:rowOff>56848</xdr:rowOff>
    </xdr:to>
    <xdr:sp macro="" textlink="">
      <xdr:nvSpPr>
        <xdr:cNvPr id="161" name="楕円 160"/>
        <xdr:cNvSpPr/>
      </xdr:nvSpPr>
      <xdr:spPr>
        <a:xfrm>
          <a:off x="22860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67025</xdr:rowOff>
    </xdr:from>
    <xdr:ext cx="762000" cy="259045"/>
    <xdr:sp macro="" textlink="">
      <xdr:nvSpPr>
        <xdr:cNvPr id="162" name="テキスト ボックス 161"/>
        <xdr:cNvSpPr txBox="1"/>
      </xdr:nvSpPr>
      <xdr:spPr>
        <a:xfrm>
          <a:off x="1955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3" name="楕円 162"/>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64" name="テキスト ボックス 163"/>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14,184</a:t>
          </a:r>
          <a:r>
            <a:rPr kumimoji="1" lang="ja-JP" altLang="en-US" sz="1300">
              <a:latin typeface="ＭＳ Ｐゴシック" panose="020B0600070205080204" pitchFamily="50" charset="-128"/>
              <a:ea typeface="ＭＳ Ｐゴシック" panose="020B0600070205080204" pitchFamily="50" charset="-128"/>
            </a:rPr>
            <a:t>円の増加となっている。この主な理由は、新型コロナウイルスワクチン接種事業にかかる人件費や委託料が増加したことなどによる。</a:t>
          </a:r>
        </a:p>
        <a:p>
          <a:r>
            <a:rPr kumimoji="1" lang="ja-JP" altLang="en-US" sz="1300">
              <a:latin typeface="ＭＳ Ｐゴシック" panose="020B0600070205080204" pitchFamily="50" charset="-128"/>
              <a:ea typeface="ＭＳ Ｐゴシック" panose="020B0600070205080204" pitchFamily="50" charset="-128"/>
            </a:rPr>
            <a:t>　類似団体と比較しても高い水準にあることから、引き続き内部管理経費の節減を進めるなど経費の削減に努めていく。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8297</xdr:rowOff>
    </xdr:from>
    <xdr:to>
      <xdr:col>23</xdr:col>
      <xdr:colOff>133350</xdr:colOff>
      <xdr:row>88</xdr:row>
      <xdr:rowOff>81318</xdr:rowOff>
    </xdr:to>
    <xdr:cxnSp macro="">
      <xdr:nvCxnSpPr>
        <xdr:cNvPr id="201" name="直線コネクタ 200"/>
        <xdr:cNvCxnSpPr/>
      </xdr:nvCxnSpPr>
      <xdr:spPr>
        <a:xfrm>
          <a:off x="4114800" y="14924447"/>
          <a:ext cx="838200" cy="24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134673</xdr:rowOff>
    </xdr:from>
    <xdr:ext cx="762000" cy="259045"/>
    <xdr:sp macro="" textlink="">
      <xdr:nvSpPr>
        <xdr:cNvPr id="202" name="人件費・物件費等の状況平均値テキスト"/>
        <xdr:cNvSpPr txBox="1"/>
      </xdr:nvSpPr>
      <xdr:spPr>
        <a:xfrm>
          <a:off x="5041900" y="1453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71255</xdr:rowOff>
    </xdr:from>
    <xdr:to>
      <xdr:col>19</xdr:col>
      <xdr:colOff>133350</xdr:colOff>
      <xdr:row>87</xdr:row>
      <xdr:rowOff>8297</xdr:rowOff>
    </xdr:to>
    <xdr:cxnSp macro="">
      <xdr:nvCxnSpPr>
        <xdr:cNvPr id="204" name="直線コネクタ 203"/>
        <xdr:cNvCxnSpPr/>
      </xdr:nvCxnSpPr>
      <xdr:spPr>
        <a:xfrm>
          <a:off x="3225800" y="14644505"/>
          <a:ext cx="889000" cy="27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111296</xdr:rowOff>
    </xdr:from>
    <xdr:ext cx="736600" cy="259045"/>
    <xdr:sp macro="" textlink="">
      <xdr:nvSpPr>
        <xdr:cNvPr id="206" name="テキスト ボックス 205"/>
        <xdr:cNvSpPr txBox="1"/>
      </xdr:nvSpPr>
      <xdr:spPr>
        <a:xfrm>
          <a:off x="3733800" y="141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65308</xdr:rowOff>
    </xdr:from>
    <xdr:to>
      <xdr:col>15</xdr:col>
      <xdr:colOff>82550</xdr:colOff>
      <xdr:row>85</xdr:row>
      <xdr:rowOff>71255</xdr:rowOff>
    </xdr:to>
    <xdr:cxnSp macro="">
      <xdr:nvCxnSpPr>
        <xdr:cNvPr id="207" name="直線コネクタ 206"/>
        <xdr:cNvCxnSpPr/>
      </xdr:nvCxnSpPr>
      <xdr:spPr>
        <a:xfrm>
          <a:off x="2336800" y="14638558"/>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60974</xdr:rowOff>
    </xdr:from>
    <xdr:ext cx="762000" cy="259045"/>
    <xdr:sp macro="" textlink="">
      <xdr:nvSpPr>
        <xdr:cNvPr id="209" name="テキスト ボックス 208"/>
        <xdr:cNvSpPr txBox="1"/>
      </xdr:nvSpPr>
      <xdr:spPr>
        <a:xfrm>
          <a:off x="2844800" y="139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65308</xdr:rowOff>
    </xdr:from>
    <xdr:to>
      <xdr:col>11</xdr:col>
      <xdr:colOff>31750</xdr:colOff>
      <xdr:row>85</xdr:row>
      <xdr:rowOff>91421</xdr:rowOff>
    </xdr:to>
    <xdr:cxnSp macro="">
      <xdr:nvCxnSpPr>
        <xdr:cNvPr id="210" name="直線コネクタ 209"/>
        <xdr:cNvCxnSpPr/>
      </xdr:nvCxnSpPr>
      <xdr:spPr>
        <a:xfrm flipV="1">
          <a:off x="1447800" y="14638558"/>
          <a:ext cx="889000" cy="2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162810</xdr:rowOff>
    </xdr:from>
    <xdr:ext cx="762000" cy="259045"/>
    <xdr:sp macro="" textlink="">
      <xdr:nvSpPr>
        <xdr:cNvPr id="212" name="テキスト ボックス 211"/>
        <xdr:cNvSpPr txBox="1"/>
      </xdr:nvSpPr>
      <xdr:spPr>
        <a:xfrm>
          <a:off x="1955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142144</xdr:rowOff>
    </xdr:from>
    <xdr:ext cx="762000" cy="259045"/>
    <xdr:sp macro="" textlink="">
      <xdr:nvSpPr>
        <xdr:cNvPr id="214" name="テキスト ボックス 213"/>
        <xdr:cNvSpPr txBox="1"/>
      </xdr:nvSpPr>
      <xdr:spPr>
        <a:xfrm>
          <a:off x="1066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30518</xdr:rowOff>
    </xdr:from>
    <xdr:to>
      <xdr:col>23</xdr:col>
      <xdr:colOff>184150</xdr:colOff>
      <xdr:row>88</xdr:row>
      <xdr:rowOff>132118</xdr:rowOff>
    </xdr:to>
    <xdr:sp macro="" textlink="">
      <xdr:nvSpPr>
        <xdr:cNvPr id="220" name="楕円 219"/>
        <xdr:cNvSpPr/>
      </xdr:nvSpPr>
      <xdr:spPr>
        <a:xfrm>
          <a:off x="4902200" y="151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2595</xdr:rowOff>
    </xdr:from>
    <xdr:ext cx="762000" cy="259045"/>
    <xdr:sp macro="" textlink="">
      <xdr:nvSpPr>
        <xdr:cNvPr id="221" name="人件費・物件費等の状況該当値テキスト"/>
        <xdr:cNvSpPr txBox="1"/>
      </xdr:nvSpPr>
      <xdr:spPr>
        <a:xfrm>
          <a:off x="5041900" y="1509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128947</xdr:rowOff>
    </xdr:from>
    <xdr:to>
      <xdr:col>19</xdr:col>
      <xdr:colOff>184150</xdr:colOff>
      <xdr:row>87</xdr:row>
      <xdr:rowOff>59097</xdr:rowOff>
    </xdr:to>
    <xdr:sp macro="" textlink="">
      <xdr:nvSpPr>
        <xdr:cNvPr id="222" name="楕円 221"/>
        <xdr:cNvSpPr/>
      </xdr:nvSpPr>
      <xdr:spPr>
        <a:xfrm>
          <a:off x="4064000" y="148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43874</xdr:rowOff>
    </xdr:from>
    <xdr:ext cx="736600" cy="259045"/>
    <xdr:sp macro="" textlink="">
      <xdr:nvSpPr>
        <xdr:cNvPr id="223" name="テキスト ボックス 222"/>
        <xdr:cNvSpPr txBox="1"/>
      </xdr:nvSpPr>
      <xdr:spPr>
        <a:xfrm>
          <a:off x="3733800" y="14960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20455</xdr:rowOff>
    </xdr:from>
    <xdr:to>
      <xdr:col>15</xdr:col>
      <xdr:colOff>133350</xdr:colOff>
      <xdr:row>85</xdr:row>
      <xdr:rowOff>122055</xdr:rowOff>
    </xdr:to>
    <xdr:sp macro="" textlink="">
      <xdr:nvSpPr>
        <xdr:cNvPr id="224" name="楕円 223"/>
        <xdr:cNvSpPr/>
      </xdr:nvSpPr>
      <xdr:spPr>
        <a:xfrm>
          <a:off x="3175000" y="145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106832</xdr:rowOff>
    </xdr:from>
    <xdr:ext cx="762000" cy="259045"/>
    <xdr:sp macro="" textlink="">
      <xdr:nvSpPr>
        <xdr:cNvPr id="225" name="テキスト ボックス 224"/>
        <xdr:cNvSpPr txBox="1"/>
      </xdr:nvSpPr>
      <xdr:spPr>
        <a:xfrm>
          <a:off x="2844800" y="14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14508</xdr:rowOff>
    </xdr:from>
    <xdr:to>
      <xdr:col>11</xdr:col>
      <xdr:colOff>82550</xdr:colOff>
      <xdr:row>85</xdr:row>
      <xdr:rowOff>116108</xdr:rowOff>
    </xdr:to>
    <xdr:sp macro="" textlink="">
      <xdr:nvSpPr>
        <xdr:cNvPr id="226" name="楕円 225"/>
        <xdr:cNvSpPr/>
      </xdr:nvSpPr>
      <xdr:spPr>
        <a:xfrm>
          <a:off x="2286000" y="145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100885</xdr:rowOff>
    </xdr:from>
    <xdr:ext cx="762000" cy="259045"/>
    <xdr:sp macro="" textlink="">
      <xdr:nvSpPr>
        <xdr:cNvPr id="227" name="テキスト ボックス 226"/>
        <xdr:cNvSpPr txBox="1"/>
      </xdr:nvSpPr>
      <xdr:spPr>
        <a:xfrm>
          <a:off x="1955800" y="1467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40621</xdr:rowOff>
    </xdr:from>
    <xdr:to>
      <xdr:col>7</xdr:col>
      <xdr:colOff>31750</xdr:colOff>
      <xdr:row>85</xdr:row>
      <xdr:rowOff>142221</xdr:rowOff>
    </xdr:to>
    <xdr:sp macro="" textlink="">
      <xdr:nvSpPr>
        <xdr:cNvPr id="228" name="楕円 227"/>
        <xdr:cNvSpPr/>
      </xdr:nvSpPr>
      <xdr:spPr>
        <a:xfrm>
          <a:off x="1397000" y="14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126998</xdr:rowOff>
    </xdr:from>
    <xdr:ext cx="762000" cy="259045"/>
    <xdr:sp macro="" textlink="">
      <xdr:nvSpPr>
        <xdr:cNvPr id="229" name="テキスト ボックス 228"/>
        <xdr:cNvSpPr txBox="1"/>
      </xdr:nvSpPr>
      <xdr:spPr>
        <a:xfrm>
          <a:off x="1066800" y="1470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給料表の水準の相違及び現給保障の状況により、令和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年度は類似団体の平均より高い数値となっている。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63" name="直線コネクタ 262"/>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110066</xdr:rowOff>
    </xdr:to>
    <xdr:cxnSp macro="">
      <xdr:nvCxnSpPr>
        <xdr:cNvPr id="266" name="直線コネクタ 265"/>
        <xdr:cNvCxnSpPr/>
      </xdr:nvCxnSpPr>
      <xdr:spPr>
        <a:xfrm flipV="1">
          <a:off x="15290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8" name="テキスト ボックス 26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110066</xdr:rowOff>
    </xdr:to>
    <xdr:cxnSp macro="">
      <xdr:nvCxnSpPr>
        <xdr:cNvPr id="269" name="直線コネクタ 268"/>
        <xdr:cNvCxnSpPr/>
      </xdr:nvCxnSpPr>
      <xdr:spPr>
        <a:xfrm>
          <a:off x="14401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1" name="テキスト ボックス 27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90</xdr:row>
      <xdr:rowOff>59266</xdr:rowOff>
    </xdr:to>
    <xdr:cxnSp macro="">
      <xdr:nvCxnSpPr>
        <xdr:cNvPr id="272" name="直線コネクタ 271"/>
        <xdr:cNvCxnSpPr/>
      </xdr:nvCxnSpPr>
      <xdr:spPr>
        <a:xfrm flipV="1">
          <a:off x="13512800" y="153289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4" name="テキスト ボックス 273"/>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76" name="テキスト ボックス 275"/>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82" name="楕円 281"/>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83"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4" name="楕円 283"/>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5" name="テキスト ボックス 284"/>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59266</xdr:rowOff>
    </xdr:from>
    <xdr:to>
      <xdr:col>73</xdr:col>
      <xdr:colOff>44450</xdr:colOff>
      <xdr:row>89</xdr:row>
      <xdr:rowOff>160866</xdr:rowOff>
    </xdr:to>
    <xdr:sp macro="" textlink="">
      <xdr:nvSpPr>
        <xdr:cNvPr id="286" name="楕円 285"/>
        <xdr:cNvSpPr/>
      </xdr:nvSpPr>
      <xdr:spPr>
        <a:xfrm>
          <a:off x="15240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145643</xdr:rowOff>
    </xdr:from>
    <xdr:ext cx="762000" cy="259045"/>
    <xdr:sp macro="" textlink="">
      <xdr:nvSpPr>
        <xdr:cNvPr id="287" name="テキスト ボックス 286"/>
        <xdr:cNvSpPr txBox="1"/>
      </xdr:nvSpPr>
      <xdr:spPr>
        <a:xfrm>
          <a:off x="14909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8" name="楕円 287"/>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9" name="テキスト ボックス 288"/>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8466</xdr:rowOff>
    </xdr:from>
    <xdr:to>
      <xdr:col>64</xdr:col>
      <xdr:colOff>152400</xdr:colOff>
      <xdr:row>90</xdr:row>
      <xdr:rowOff>110066</xdr:rowOff>
    </xdr:to>
    <xdr:sp macro="" textlink="">
      <xdr:nvSpPr>
        <xdr:cNvPr id="290" name="楕円 289"/>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94843</xdr:rowOff>
    </xdr:from>
    <xdr:ext cx="762000" cy="259045"/>
    <xdr:sp macro="" textlink="">
      <xdr:nvSpPr>
        <xdr:cNvPr id="291" name="テキスト ボックス 290"/>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月の市町村合併により、類似団体の平均を上回っている。組織機構の再編や事務事業の見直し、民間委託の推進により、職員数は減少傾向にあるが、依然として高水準にある。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今後も定員適正化計画に基づき、類似団体並みの職員数を目標として、適切な定員管理に努めていく。具体的には令和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年度の間に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）の削減を目標とする。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77046</xdr:rowOff>
    </xdr:from>
    <xdr:to>
      <xdr:col>81</xdr:col>
      <xdr:colOff>44450</xdr:colOff>
      <xdr:row>65</xdr:row>
      <xdr:rowOff>129329</xdr:rowOff>
    </xdr:to>
    <xdr:cxnSp macro="">
      <xdr:nvCxnSpPr>
        <xdr:cNvPr id="326" name="直線コネクタ 325"/>
        <xdr:cNvCxnSpPr/>
      </xdr:nvCxnSpPr>
      <xdr:spPr>
        <a:xfrm>
          <a:off x="16179800" y="11221296"/>
          <a:ext cx="8382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77046</xdr:rowOff>
    </xdr:from>
    <xdr:to>
      <xdr:col>77</xdr:col>
      <xdr:colOff>44450</xdr:colOff>
      <xdr:row>65</xdr:row>
      <xdr:rowOff>81069</xdr:rowOff>
    </xdr:to>
    <xdr:cxnSp macro="">
      <xdr:nvCxnSpPr>
        <xdr:cNvPr id="329" name="直線コネクタ 328"/>
        <xdr:cNvCxnSpPr/>
      </xdr:nvCxnSpPr>
      <xdr:spPr>
        <a:xfrm flipV="1">
          <a:off x="15290800" y="112212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52917</xdr:rowOff>
    </xdr:from>
    <xdr:to>
      <xdr:col>72</xdr:col>
      <xdr:colOff>203200</xdr:colOff>
      <xdr:row>65</xdr:row>
      <xdr:rowOff>81069</xdr:rowOff>
    </xdr:to>
    <xdr:cxnSp macro="">
      <xdr:nvCxnSpPr>
        <xdr:cNvPr id="332" name="直線コネクタ 331"/>
        <xdr:cNvCxnSpPr/>
      </xdr:nvCxnSpPr>
      <xdr:spPr>
        <a:xfrm>
          <a:off x="14401800" y="1119716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4656</xdr:rowOff>
    </xdr:from>
    <xdr:to>
      <xdr:col>68</xdr:col>
      <xdr:colOff>152400</xdr:colOff>
      <xdr:row>65</xdr:row>
      <xdr:rowOff>52917</xdr:rowOff>
    </xdr:to>
    <xdr:cxnSp macro="">
      <xdr:nvCxnSpPr>
        <xdr:cNvPr id="335" name="直線コネクタ 334"/>
        <xdr:cNvCxnSpPr/>
      </xdr:nvCxnSpPr>
      <xdr:spPr>
        <a:xfrm>
          <a:off x="13512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78529</xdr:rowOff>
    </xdr:from>
    <xdr:to>
      <xdr:col>81</xdr:col>
      <xdr:colOff>95250</xdr:colOff>
      <xdr:row>66</xdr:row>
      <xdr:rowOff>8679</xdr:rowOff>
    </xdr:to>
    <xdr:sp macro="" textlink="">
      <xdr:nvSpPr>
        <xdr:cNvPr id="345" name="楕円 344"/>
        <xdr:cNvSpPr/>
      </xdr:nvSpPr>
      <xdr:spPr>
        <a:xfrm>
          <a:off x="16967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50606</xdr:rowOff>
    </xdr:from>
    <xdr:ext cx="762000" cy="259045"/>
    <xdr:sp macro="" textlink="">
      <xdr:nvSpPr>
        <xdr:cNvPr id="346" name="定員管理の状況該当値テキスト"/>
        <xdr:cNvSpPr txBox="1"/>
      </xdr:nvSpPr>
      <xdr:spPr>
        <a:xfrm>
          <a:off x="17106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47" name="楕円 346"/>
        <xdr:cNvSpPr/>
      </xdr:nvSpPr>
      <xdr:spPr>
        <a:xfrm>
          <a:off x="16129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8" name="テキスト ボックス 347"/>
        <xdr:cNvSpPr txBox="1"/>
      </xdr:nvSpPr>
      <xdr:spPr>
        <a:xfrm>
          <a:off x="15798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30269</xdr:rowOff>
    </xdr:from>
    <xdr:to>
      <xdr:col>73</xdr:col>
      <xdr:colOff>44450</xdr:colOff>
      <xdr:row>65</xdr:row>
      <xdr:rowOff>131869</xdr:rowOff>
    </xdr:to>
    <xdr:sp macro="" textlink="">
      <xdr:nvSpPr>
        <xdr:cNvPr id="349" name="楕円 348"/>
        <xdr:cNvSpPr/>
      </xdr:nvSpPr>
      <xdr:spPr>
        <a:xfrm>
          <a:off x="15240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116646</xdr:rowOff>
    </xdr:from>
    <xdr:ext cx="762000" cy="259045"/>
    <xdr:sp macro="" textlink="">
      <xdr:nvSpPr>
        <xdr:cNvPr id="350" name="テキスト ボックス 349"/>
        <xdr:cNvSpPr txBox="1"/>
      </xdr:nvSpPr>
      <xdr:spPr>
        <a:xfrm>
          <a:off x="14909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2117</xdr:rowOff>
    </xdr:from>
    <xdr:to>
      <xdr:col>68</xdr:col>
      <xdr:colOff>203200</xdr:colOff>
      <xdr:row>65</xdr:row>
      <xdr:rowOff>103717</xdr:rowOff>
    </xdr:to>
    <xdr:sp macro="" textlink="">
      <xdr:nvSpPr>
        <xdr:cNvPr id="351" name="楕円 350"/>
        <xdr:cNvSpPr/>
      </xdr:nvSpPr>
      <xdr:spPr>
        <a:xfrm>
          <a:off x="14351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88494</xdr:rowOff>
    </xdr:from>
    <xdr:ext cx="762000" cy="259045"/>
    <xdr:sp macro="" textlink="">
      <xdr:nvSpPr>
        <xdr:cNvPr id="352" name="テキスト ボックス 351"/>
        <xdr:cNvSpPr txBox="1"/>
      </xdr:nvSpPr>
      <xdr:spPr>
        <a:xfrm>
          <a:off x="14020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125306</xdr:rowOff>
    </xdr:from>
    <xdr:to>
      <xdr:col>64</xdr:col>
      <xdr:colOff>152400</xdr:colOff>
      <xdr:row>65</xdr:row>
      <xdr:rowOff>55456</xdr:rowOff>
    </xdr:to>
    <xdr:sp macro="" textlink="">
      <xdr:nvSpPr>
        <xdr:cNvPr id="353" name="楕円 352"/>
        <xdr:cNvSpPr/>
      </xdr:nvSpPr>
      <xdr:spPr>
        <a:xfrm>
          <a:off x="13462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40233</xdr:rowOff>
    </xdr:from>
    <xdr:ext cx="762000" cy="259045"/>
    <xdr:sp macro="" textlink="">
      <xdr:nvSpPr>
        <xdr:cNvPr id="354" name="テキスト ボックス 353"/>
        <xdr:cNvSpPr txBox="1"/>
      </xdr:nvSpPr>
      <xdr:spPr>
        <a:xfrm>
          <a:off x="13131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今後も投資事業の計画的実施や将来負担の軽減策を講じながら、公債費の適正管理に努めていく。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44027</xdr:rowOff>
    </xdr:to>
    <xdr:cxnSp macro="">
      <xdr:nvCxnSpPr>
        <xdr:cNvPr id="387" name="直線コネクタ 386"/>
        <xdr:cNvCxnSpPr/>
      </xdr:nvCxnSpPr>
      <xdr:spPr>
        <a:xfrm>
          <a:off x="16179800" y="704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8"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90" name="直線コネクタ 389"/>
        <xdr:cNvCxnSpPr/>
      </xdr:nvCxnSpPr>
      <xdr:spPr>
        <a:xfrm flipV="1">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2" name="テキスト ボックス 391"/>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93" name="直線コネクタ 392"/>
        <xdr:cNvCxnSpPr/>
      </xdr:nvCxnSpPr>
      <xdr:spPr>
        <a:xfrm flipV="1">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395" name="テキスト ボックス 39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132504</xdr:rowOff>
    </xdr:to>
    <xdr:cxnSp macro="">
      <xdr:nvCxnSpPr>
        <xdr:cNvPr id="396" name="直線コネクタ 395"/>
        <xdr:cNvCxnSpPr/>
      </xdr:nvCxnSpPr>
      <xdr:spPr>
        <a:xfrm flipV="1">
          <a:off x="13512800" y="708956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8" name="テキスト ボックス 39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0" name="テキスト ボックス 399"/>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6" name="楕円 405"/>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7"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8" name="楕円 407"/>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9" name="テキスト ボックス 408"/>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10" name="楕円 409"/>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11" name="テキスト ボックス 41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12" name="楕円 411"/>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413" name="テキスト ボックス 412"/>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4" name="楕円 413"/>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15" name="テキスト ボックス 414"/>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公営企業債の残高が減少していることに加え、鶴岡市行財政改革に基づく定員管理適正化による退職手当見込額が減少したことなどにより、前年度に比べ</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今後、市債の繰上償還による市債残高の低減や、適正な債務負担行為の設定のほか、適正なプライオリティと費用対効果に基づく投資事業の実施などにより、将来負担の軽減に努めていく。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84788</xdr:rowOff>
    </xdr:from>
    <xdr:to>
      <xdr:col>81</xdr:col>
      <xdr:colOff>44450</xdr:colOff>
      <xdr:row>16</xdr:row>
      <xdr:rowOff>150283</xdr:rowOff>
    </xdr:to>
    <xdr:cxnSp macro="">
      <xdr:nvCxnSpPr>
        <xdr:cNvPr id="451" name="直線コネクタ 450"/>
        <xdr:cNvCxnSpPr/>
      </xdr:nvCxnSpPr>
      <xdr:spPr>
        <a:xfrm flipV="1">
          <a:off x="16179800" y="2827988"/>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11810</xdr:rowOff>
    </xdr:from>
    <xdr:ext cx="762000" cy="259045"/>
    <xdr:sp macro="" textlink="">
      <xdr:nvSpPr>
        <xdr:cNvPr id="452" name="将来負担の状況平均値テキスト"/>
        <xdr:cNvSpPr txBox="1"/>
      </xdr:nvSpPr>
      <xdr:spPr>
        <a:xfrm>
          <a:off x="17106900" y="2755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150283</xdr:rowOff>
    </xdr:from>
    <xdr:to>
      <xdr:col>77</xdr:col>
      <xdr:colOff>44450</xdr:colOff>
      <xdr:row>17</xdr:row>
      <xdr:rowOff>23646</xdr:rowOff>
    </xdr:to>
    <xdr:cxnSp macro="">
      <xdr:nvCxnSpPr>
        <xdr:cNvPr id="454" name="直線コネクタ 453"/>
        <xdr:cNvCxnSpPr/>
      </xdr:nvCxnSpPr>
      <xdr:spPr>
        <a:xfrm flipV="1">
          <a:off x="15290800" y="28934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95129</xdr:rowOff>
    </xdr:from>
    <xdr:to>
      <xdr:col>72</xdr:col>
      <xdr:colOff>203200</xdr:colOff>
      <xdr:row>17</xdr:row>
      <xdr:rowOff>23646</xdr:rowOff>
    </xdr:to>
    <xdr:cxnSp macro="">
      <xdr:nvCxnSpPr>
        <xdr:cNvPr id="457" name="直線コネクタ 456"/>
        <xdr:cNvCxnSpPr/>
      </xdr:nvCxnSpPr>
      <xdr:spPr>
        <a:xfrm>
          <a:off x="14401800" y="283832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95129</xdr:rowOff>
    </xdr:from>
    <xdr:to>
      <xdr:col>68</xdr:col>
      <xdr:colOff>152400</xdr:colOff>
      <xdr:row>17</xdr:row>
      <xdr:rowOff>27093</xdr:rowOff>
    </xdr:to>
    <xdr:cxnSp macro="">
      <xdr:nvCxnSpPr>
        <xdr:cNvPr id="460" name="直線コネクタ 459"/>
        <xdr:cNvCxnSpPr/>
      </xdr:nvCxnSpPr>
      <xdr:spPr>
        <a:xfrm flipV="1">
          <a:off x="13512800" y="28383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147942</xdr:rowOff>
    </xdr:from>
    <xdr:ext cx="762000" cy="259045"/>
    <xdr:sp macro="" textlink="">
      <xdr:nvSpPr>
        <xdr:cNvPr id="462" name="テキスト ボックス 461"/>
        <xdr:cNvSpPr txBox="1"/>
      </xdr:nvSpPr>
      <xdr:spPr>
        <a:xfrm>
          <a:off x="14020800" y="28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33988</xdr:rowOff>
    </xdr:from>
    <xdr:to>
      <xdr:col>81</xdr:col>
      <xdr:colOff>95250</xdr:colOff>
      <xdr:row>16</xdr:row>
      <xdr:rowOff>135588</xdr:rowOff>
    </xdr:to>
    <xdr:sp macro="" textlink="">
      <xdr:nvSpPr>
        <xdr:cNvPr id="470" name="楕円 469"/>
        <xdr:cNvSpPr/>
      </xdr:nvSpPr>
      <xdr:spPr>
        <a:xfrm>
          <a:off x="169672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50515</xdr:rowOff>
    </xdr:from>
    <xdr:ext cx="762000" cy="259045"/>
    <xdr:sp macro="" textlink="">
      <xdr:nvSpPr>
        <xdr:cNvPr id="471" name="将来負担の状況該当値テキスト"/>
        <xdr:cNvSpPr txBox="1"/>
      </xdr:nvSpPr>
      <xdr:spPr>
        <a:xfrm>
          <a:off x="17106900" y="262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99483</xdr:rowOff>
    </xdr:from>
    <xdr:to>
      <xdr:col>77</xdr:col>
      <xdr:colOff>95250</xdr:colOff>
      <xdr:row>17</xdr:row>
      <xdr:rowOff>29633</xdr:rowOff>
    </xdr:to>
    <xdr:sp macro="" textlink="">
      <xdr:nvSpPr>
        <xdr:cNvPr id="472" name="楕円 471"/>
        <xdr:cNvSpPr/>
      </xdr:nvSpPr>
      <xdr:spPr>
        <a:xfrm>
          <a:off x="16129000" y="28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14410</xdr:rowOff>
    </xdr:from>
    <xdr:ext cx="736600" cy="259045"/>
    <xdr:sp macro="" textlink="">
      <xdr:nvSpPr>
        <xdr:cNvPr id="473" name="テキスト ボックス 472"/>
        <xdr:cNvSpPr txBox="1"/>
      </xdr:nvSpPr>
      <xdr:spPr>
        <a:xfrm>
          <a:off x="15798800" y="29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144296</xdr:rowOff>
    </xdr:from>
    <xdr:to>
      <xdr:col>73</xdr:col>
      <xdr:colOff>44450</xdr:colOff>
      <xdr:row>17</xdr:row>
      <xdr:rowOff>74446</xdr:rowOff>
    </xdr:to>
    <xdr:sp macro="" textlink="">
      <xdr:nvSpPr>
        <xdr:cNvPr id="474" name="楕円 473"/>
        <xdr:cNvSpPr/>
      </xdr:nvSpPr>
      <xdr:spPr>
        <a:xfrm>
          <a:off x="15240000" y="28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59223</xdr:rowOff>
    </xdr:from>
    <xdr:ext cx="762000" cy="259045"/>
    <xdr:sp macro="" textlink="">
      <xdr:nvSpPr>
        <xdr:cNvPr id="475" name="テキスト ボックス 474"/>
        <xdr:cNvSpPr txBox="1"/>
      </xdr:nvSpPr>
      <xdr:spPr>
        <a:xfrm>
          <a:off x="14909800" y="29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44329</xdr:rowOff>
    </xdr:from>
    <xdr:to>
      <xdr:col>68</xdr:col>
      <xdr:colOff>203200</xdr:colOff>
      <xdr:row>16</xdr:row>
      <xdr:rowOff>145929</xdr:rowOff>
    </xdr:to>
    <xdr:sp macro="" textlink="">
      <xdr:nvSpPr>
        <xdr:cNvPr id="476" name="楕円 475"/>
        <xdr:cNvSpPr/>
      </xdr:nvSpPr>
      <xdr:spPr>
        <a:xfrm>
          <a:off x="14351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156106</xdr:rowOff>
    </xdr:from>
    <xdr:ext cx="762000" cy="259045"/>
    <xdr:sp macro="" textlink="">
      <xdr:nvSpPr>
        <xdr:cNvPr id="477" name="テキスト ボックス 476"/>
        <xdr:cNvSpPr txBox="1"/>
      </xdr:nvSpPr>
      <xdr:spPr>
        <a:xfrm>
          <a:off x="14020800" y="25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78" name="楕円 477"/>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62670</xdr:rowOff>
    </xdr:from>
    <xdr:ext cx="762000" cy="259045"/>
    <xdr:sp macro="" textlink="">
      <xdr:nvSpPr>
        <xdr:cNvPr id="479" name="テキスト ボックス 478"/>
        <xdr:cNvSpPr txBox="1"/>
      </xdr:nvSpPr>
      <xdr:spPr>
        <a:xfrm>
          <a:off x="13131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96371</xdr:rowOff>
    </xdr:from>
    <xdr:ext cx="9099176" cy="430305"/>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73206" y="446666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国税調査に関する会計年度任用職員の減少等により、人件費に係る経常収支比率は前年度と比較して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ポイント減少した。また定員適正化計画に基づく組織機構の簡素合理化を着実に進めた結果として職員数が減員となり、職員給も減少している。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類似団体と比較すると高い水準となっていることから、更なる組織機構の見直しや民間委託の推進により定員の適正化に努める。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37193</xdr:rowOff>
    </xdr:from>
    <xdr:to>
      <xdr:col>24</xdr:col>
      <xdr:colOff>25400</xdr:colOff>
      <xdr:row>40</xdr:row>
      <xdr:rowOff>61685</xdr:rowOff>
    </xdr:to>
    <xdr:cxnSp macro="">
      <xdr:nvCxnSpPr>
        <xdr:cNvPr id="68" name="直線コネクタ 67"/>
        <xdr:cNvCxnSpPr/>
      </xdr:nvCxnSpPr>
      <xdr:spPr>
        <a:xfrm flipV="1">
          <a:off x="3987800" y="6723743"/>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4535</xdr:rowOff>
    </xdr:from>
    <xdr:to>
      <xdr:col>19</xdr:col>
      <xdr:colOff>187325</xdr:colOff>
      <xdr:row>40</xdr:row>
      <xdr:rowOff>61685</xdr:rowOff>
    </xdr:to>
    <xdr:cxnSp macro="">
      <xdr:nvCxnSpPr>
        <xdr:cNvPr id="71" name="直線コネクタ 70"/>
        <xdr:cNvCxnSpPr/>
      </xdr:nvCxnSpPr>
      <xdr:spPr>
        <a:xfrm>
          <a:off x="3098800" y="66910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53522</xdr:rowOff>
    </xdr:to>
    <xdr:cxnSp macro="">
      <xdr:nvCxnSpPr>
        <xdr:cNvPr id="74" name="直線コネクタ 73"/>
        <xdr:cNvCxnSpPr/>
      </xdr:nvCxnSpPr>
      <xdr:spPr>
        <a:xfrm flipV="1">
          <a:off x="2209800" y="6691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76" name="テキスト ボックス 75"/>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4535</xdr:rowOff>
    </xdr:from>
    <xdr:to>
      <xdr:col>11</xdr:col>
      <xdr:colOff>9525</xdr:colOff>
      <xdr:row>39</xdr:row>
      <xdr:rowOff>53522</xdr:rowOff>
    </xdr:to>
    <xdr:cxnSp macro="">
      <xdr:nvCxnSpPr>
        <xdr:cNvPr id="77" name="直線コネクタ 76"/>
        <xdr:cNvCxnSpPr/>
      </xdr:nvCxnSpPr>
      <xdr:spPr>
        <a:xfrm>
          <a:off x="1320800" y="6691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81" name="テキスト ボックス 80"/>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157843</xdr:rowOff>
    </xdr:from>
    <xdr:to>
      <xdr:col>24</xdr:col>
      <xdr:colOff>76200</xdr:colOff>
      <xdr:row>39</xdr:row>
      <xdr:rowOff>87993</xdr:rowOff>
    </xdr:to>
    <xdr:sp macro="" textlink="">
      <xdr:nvSpPr>
        <xdr:cNvPr id="87" name="楕円 86"/>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129920</xdr:rowOff>
    </xdr:from>
    <xdr:ext cx="762000" cy="259045"/>
    <xdr:sp macro="" textlink="">
      <xdr:nvSpPr>
        <xdr:cNvPr id="88" name="人件費該当値テキスト"/>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125185</xdr:rowOff>
    </xdr:from>
    <xdr:to>
      <xdr:col>15</xdr:col>
      <xdr:colOff>149225</xdr:colOff>
      <xdr:row>39</xdr:row>
      <xdr:rowOff>55335</xdr:rowOff>
    </xdr:to>
    <xdr:sp macro="" textlink="">
      <xdr:nvSpPr>
        <xdr:cNvPr id="91" name="楕円 90"/>
        <xdr:cNvSpPr/>
      </xdr:nvSpPr>
      <xdr:spPr>
        <a:xfrm>
          <a:off x="3048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40112</xdr:rowOff>
    </xdr:from>
    <xdr:ext cx="762000" cy="259045"/>
    <xdr:sp macro="" textlink="">
      <xdr:nvSpPr>
        <xdr:cNvPr id="92" name="テキスト ボックス 91"/>
        <xdr:cNvSpPr txBox="1"/>
      </xdr:nvSpPr>
      <xdr:spPr>
        <a:xfrm>
          <a:off x="2717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125185</xdr:rowOff>
    </xdr:from>
    <xdr:to>
      <xdr:col>6</xdr:col>
      <xdr:colOff>171450</xdr:colOff>
      <xdr:row>39</xdr:row>
      <xdr:rowOff>55335</xdr:rowOff>
    </xdr:to>
    <xdr:sp macro="" textlink="">
      <xdr:nvSpPr>
        <xdr:cNvPr id="95" name="楕円 94"/>
        <xdr:cNvSpPr/>
      </xdr:nvSpPr>
      <xdr:spPr>
        <a:xfrm>
          <a:off x="1270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40112</xdr:rowOff>
    </xdr:from>
    <xdr:ext cx="762000" cy="259045"/>
    <xdr:sp macro="" textlink="">
      <xdr:nvSpPr>
        <xdr:cNvPr id="96" name="テキスト ボックス 95"/>
        <xdr:cNvSpPr txBox="1"/>
      </xdr:nvSpPr>
      <xdr:spPr>
        <a:xfrm>
          <a:off x="939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ポイント増加した。これは、ふるさと寄附金事業の拡充に伴う役務費の増などによるものである。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今後も各施設の維持管理費の適正化を図るとともに、引き続き内部管理経費の削減に努めていく。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4" name="直線コネクタ 123"/>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127000</xdr:rowOff>
    </xdr:to>
    <xdr:cxnSp macro="">
      <xdr:nvCxnSpPr>
        <xdr:cNvPr id="129" name="直線コネクタ 128"/>
        <xdr:cNvCxnSpPr/>
      </xdr:nvCxnSpPr>
      <xdr:spPr>
        <a:xfrm>
          <a:off x="15671800" y="2813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30" name="物件費平均値テキスト"/>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1" name="フローチャート: 判断 130"/>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18</xdr:row>
      <xdr:rowOff>31750</xdr:rowOff>
    </xdr:to>
    <xdr:cxnSp macro="">
      <xdr:nvCxnSpPr>
        <xdr:cNvPr id="132" name="直線コネクタ 131"/>
        <xdr:cNvCxnSpPr/>
      </xdr:nvCxnSpPr>
      <xdr:spPr>
        <a:xfrm flipV="1">
          <a:off x="14782800" y="2813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31750</xdr:rowOff>
    </xdr:to>
    <xdr:cxnSp macro="">
      <xdr:nvCxnSpPr>
        <xdr:cNvPr id="135" name="直線コネクタ 134"/>
        <xdr:cNvCxnSpPr/>
      </xdr:nvCxnSpPr>
      <xdr:spPr>
        <a:xfrm>
          <a:off x="13893800" y="2984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7" name="テキスト ボックス 136"/>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69850</xdr:rowOff>
    </xdr:to>
    <xdr:cxnSp macro="">
      <xdr:nvCxnSpPr>
        <xdr:cNvPr id="138" name="直線コネクタ 137"/>
        <xdr:cNvCxnSpPr/>
      </xdr:nvCxnSpPr>
      <xdr:spPr>
        <a:xfrm>
          <a:off x="13004800" y="287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9" name="フローチャート: 判断 138"/>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0" name="テキスト ボックス 139"/>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2" name="テキスト ボックス 14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8" name="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9"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50" name="楕円 149"/>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51" name="テキスト ボックス 150"/>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152400</xdr:rowOff>
    </xdr:from>
    <xdr:to>
      <xdr:col>74</xdr:col>
      <xdr:colOff>31750</xdr:colOff>
      <xdr:row>18</xdr:row>
      <xdr:rowOff>82550</xdr:rowOff>
    </xdr:to>
    <xdr:sp macro="" textlink="">
      <xdr:nvSpPr>
        <xdr:cNvPr id="152" name="楕円 151"/>
        <xdr:cNvSpPr/>
      </xdr:nvSpPr>
      <xdr:spPr>
        <a:xfrm>
          <a:off x="14732000" y="30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92727</xdr:rowOff>
    </xdr:from>
    <xdr:ext cx="762000" cy="259045"/>
    <xdr:sp macro="" textlink="">
      <xdr:nvSpPr>
        <xdr:cNvPr id="153" name="テキスト ボックス 152"/>
        <xdr:cNvSpPr txBox="1"/>
      </xdr:nvSpPr>
      <xdr:spPr>
        <a:xfrm>
          <a:off x="14401800" y="28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子育て支援医療給付事業の減少などにより、扶助費に係る経常収支比率は、前年度より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全体の傾向としては、医療扶助や住宅扶助などの各種扶助費の増加や自立支援給付費などが増加しており、扶助費総額の増加傾向は今後も続くものと予測される。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5" name="直線コネクタ 184"/>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107950</xdr:rowOff>
    </xdr:to>
    <xdr:cxnSp macro="">
      <xdr:nvCxnSpPr>
        <xdr:cNvPr id="190" name="直線コネクタ 189"/>
        <xdr:cNvCxnSpPr/>
      </xdr:nvCxnSpPr>
      <xdr:spPr>
        <a:xfrm flipV="1">
          <a:off x="3987800" y="9594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91"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2" name="フローチャート: 判断 191"/>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165100</xdr:rowOff>
    </xdr:to>
    <xdr:cxnSp macro="">
      <xdr:nvCxnSpPr>
        <xdr:cNvPr id="193" name="直線コネクタ 192"/>
        <xdr:cNvCxnSpPr/>
      </xdr:nvCxnSpPr>
      <xdr:spPr>
        <a:xfrm flipV="1">
          <a:off x="3098800" y="9709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5" name="テキスト ボックス 194"/>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165100</xdr:rowOff>
    </xdr:to>
    <xdr:cxnSp macro="">
      <xdr:nvCxnSpPr>
        <xdr:cNvPr id="196" name="直線コネクタ 195"/>
        <xdr:cNvCxnSpPr/>
      </xdr:nvCxnSpPr>
      <xdr:spPr>
        <a:xfrm>
          <a:off x="2209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57</xdr:row>
      <xdr:rowOff>50800</xdr:rowOff>
    </xdr:to>
    <xdr:cxnSp macro="">
      <xdr:nvCxnSpPr>
        <xdr:cNvPr id="199" name="直線コネクタ 198"/>
        <xdr:cNvCxnSpPr/>
      </xdr:nvCxnSpPr>
      <xdr:spPr>
        <a:xfrm>
          <a:off x="1320800" y="96520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2" name="フローチャート: 判断 201"/>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03" name="テキスト ボックス 202"/>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11" name="楕円 210"/>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12" name="テキスト ボックス 211"/>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4" name="テキスト ボックス 213"/>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5" name="楕円 214"/>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6" name="テキスト ボックス 215"/>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ポイント減少した。これは、後期高齢者医療保険事業への繰出金が減少したことなどによる。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102507</xdr:rowOff>
    </xdr:from>
    <xdr:to>
      <xdr:col>82</xdr:col>
      <xdr:colOff>107950</xdr:colOff>
      <xdr:row>60</xdr:row>
      <xdr:rowOff>143328</xdr:rowOff>
    </xdr:to>
    <xdr:cxnSp macro="">
      <xdr:nvCxnSpPr>
        <xdr:cNvPr id="253" name="直線コネクタ 252"/>
        <xdr:cNvCxnSpPr/>
      </xdr:nvCxnSpPr>
      <xdr:spPr>
        <a:xfrm flipV="1">
          <a:off x="15671800" y="102180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4"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5" name="フローチャート: 判断 254"/>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143328</xdr:rowOff>
    </xdr:to>
    <xdr:cxnSp macro="">
      <xdr:nvCxnSpPr>
        <xdr:cNvPr id="256" name="直線コネクタ 255"/>
        <xdr:cNvCxnSpPr/>
      </xdr:nvCxnSpPr>
      <xdr:spPr>
        <a:xfrm>
          <a:off x="14782800" y="10299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61685</xdr:rowOff>
    </xdr:to>
    <xdr:cxnSp macro="">
      <xdr:nvCxnSpPr>
        <xdr:cNvPr id="259" name="直線コネクタ 258"/>
        <xdr:cNvCxnSpPr/>
      </xdr:nvCxnSpPr>
      <xdr:spPr>
        <a:xfrm flipV="1">
          <a:off x="13893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0" name="フローチャート: 判断 259"/>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147155</xdr:rowOff>
    </xdr:from>
    <xdr:ext cx="762000" cy="259045"/>
    <xdr:sp macro="" textlink="">
      <xdr:nvSpPr>
        <xdr:cNvPr id="261" name="テキスト ボックス 260"/>
        <xdr:cNvSpPr txBox="1"/>
      </xdr:nvSpPr>
      <xdr:spPr>
        <a:xfrm>
          <a:off x="14401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61685</xdr:rowOff>
    </xdr:from>
    <xdr:to>
      <xdr:col>69</xdr:col>
      <xdr:colOff>92075</xdr:colOff>
      <xdr:row>60</xdr:row>
      <xdr:rowOff>94343</xdr:rowOff>
    </xdr:to>
    <xdr:cxnSp macro="">
      <xdr:nvCxnSpPr>
        <xdr:cNvPr id="262" name="直線コネクタ 261"/>
        <xdr:cNvCxnSpPr/>
      </xdr:nvCxnSpPr>
      <xdr:spPr>
        <a:xfrm flipV="1">
          <a:off x="13004800" y="10348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5" name="フローチャート: 判断 264"/>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6" name="テキスト ボックス 265"/>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51707</xdr:rowOff>
    </xdr:from>
    <xdr:to>
      <xdr:col>82</xdr:col>
      <xdr:colOff>158750</xdr:colOff>
      <xdr:row>59</xdr:row>
      <xdr:rowOff>153307</xdr:rowOff>
    </xdr:to>
    <xdr:sp macro="" textlink="">
      <xdr:nvSpPr>
        <xdr:cNvPr id="272" name="楕円 271"/>
        <xdr:cNvSpPr/>
      </xdr:nvSpPr>
      <xdr:spPr>
        <a:xfrm>
          <a:off x="16459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23784</xdr:rowOff>
    </xdr:from>
    <xdr:ext cx="762000" cy="259045"/>
    <xdr:sp macro="" textlink="">
      <xdr:nvSpPr>
        <xdr:cNvPr id="273" name="その他該当値テキスト"/>
        <xdr:cNvSpPr txBox="1"/>
      </xdr:nvSpPr>
      <xdr:spPr>
        <a:xfrm>
          <a:off x="16598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92528</xdr:rowOff>
    </xdr:from>
    <xdr:to>
      <xdr:col>78</xdr:col>
      <xdr:colOff>120650</xdr:colOff>
      <xdr:row>61</xdr:row>
      <xdr:rowOff>22678</xdr:rowOff>
    </xdr:to>
    <xdr:sp macro="" textlink="">
      <xdr:nvSpPr>
        <xdr:cNvPr id="274" name="楕円 273"/>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7455</xdr:rowOff>
    </xdr:from>
    <xdr:ext cx="736600" cy="259045"/>
    <xdr:sp macro="" textlink="">
      <xdr:nvSpPr>
        <xdr:cNvPr id="275" name="テキスト ボックス 274"/>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10885</xdr:rowOff>
    </xdr:from>
    <xdr:to>
      <xdr:col>69</xdr:col>
      <xdr:colOff>142875</xdr:colOff>
      <xdr:row>60</xdr:row>
      <xdr:rowOff>112485</xdr:rowOff>
    </xdr:to>
    <xdr:sp macro="" textlink="">
      <xdr:nvSpPr>
        <xdr:cNvPr id="278" name="楕円 277"/>
        <xdr:cNvSpPr/>
      </xdr:nvSpPr>
      <xdr:spPr>
        <a:xfrm>
          <a:off x="13843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97262</xdr:rowOff>
    </xdr:from>
    <xdr:ext cx="762000" cy="259045"/>
    <xdr:sp macro="" textlink="">
      <xdr:nvSpPr>
        <xdr:cNvPr id="279" name="テキスト ボックス 278"/>
        <xdr:cNvSpPr txBox="1"/>
      </xdr:nvSpPr>
      <xdr:spPr>
        <a:xfrm>
          <a:off x="13512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43543</xdr:rowOff>
    </xdr:from>
    <xdr:to>
      <xdr:col>65</xdr:col>
      <xdr:colOff>53975</xdr:colOff>
      <xdr:row>60</xdr:row>
      <xdr:rowOff>145143</xdr:rowOff>
    </xdr:to>
    <xdr:sp macro="" textlink="">
      <xdr:nvSpPr>
        <xdr:cNvPr id="280" name="楕円 279"/>
        <xdr:cNvSpPr/>
      </xdr:nvSpPr>
      <xdr:spPr>
        <a:xfrm>
          <a:off x="1295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129920</xdr:rowOff>
    </xdr:from>
    <xdr:ext cx="762000" cy="259045"/>
    <xdr:sp macro="" textlink="">
      <xdr:nvSpPr>
        <xdr:cNvPr id="281" name="テキスト ボックス 280"/>
        <xdr:cNvSpPr txBox="1"/>
      </xdr:nvSpPr>
      <xdr:spPr>
        <a:xfrm>
          <a:off x="12623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ポイント増加した。これは、地域コミュニティ推進事業やふるさと寄附金事業が増加したこと等によるものである。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引き続き、行政の責任分野、経費負担の在り方、行政効果等を精査し、類似補助金の統合、支援の重点化、サンセット方式の徹底等により見直しを進める。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7" name="直線コネクタ 306"/>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08"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09" name="直線コネクタ 308"/>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0" name="補助費等最大値テキスト"/>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1" name="直線コネクタ 310"/>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12" name="直線コネクタ 311"/>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3" name="補助費等平均値テキスト"/>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4" name="フローチャート: 判断 313"/>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129286</xdr:rowOff>
    </xdr:to>
    <xdr:cxnSp macro="">
      <xdr:nvCxnSpPr>
        <xdr:cNvPr id="315" name="直線コネクタ 314"/>
        <xdr:cNvCxnSpPr/>
      </xdr:nvCxnSpPr>
      <xdr:spPr>
        <a:xfrm flipV="1">
          <a:off x="14782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6" name="フローチャート: 判断 315"/>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7" name="テキスト ボックス 31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129286</xdr:rowOff>
    </xdr:to>
    <xdr:cxnSp macro="">
      <xdr:nvCxnSpPr>
        <xdr:cNvPr id="318" name="直線コネクタ 317"/>
        <xdr:cNvCxnSpPr/>
      </xdr:nvCxnSpPr>
      <xdr:spPr>
        <a:xfrm>
          <a:off x="13893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9" name="フローチャート: 判断 318"/>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0" name="テキスト ボックス 319"/>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101854</xdr:rowOff>
    </xdr:to>
    <xdr:cxnSp macro="">
      <xdr:nvCxnSpPr>
        <xdr:cNvPr id="321" name="直線コネクタ 320"/>
        <xdr:cNvCxnSpPr/>
      </xdr:nvCxnSpPr>
      <xdr:spPr>
        <a:xfrm flipV="1">
          <a:off x="13004800" y="6047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4" name="フローチャート: 判断 323"/>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5" name="テキスト ボックス 324"/>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31" name="楕円 330"/>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2"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33" name="楕円 332"/>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34" name="テキスト ボックス 333"/>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5" name="楕円 334"/>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6" name="テキスト ボックス 335"/>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7" name="楕円 336"/>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8" name="テキスト ボックス 337"/>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9" name="楕円 338"/>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40" name="テキスト ボックス 339"/>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公債費に係る経常収支比率は屋内多目的運動施設整備事業や本庁舎耐震補強事業等の元利償還が始まったことなどから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今後は、引き続き大型事業が控えていることから、公債費の増加と高止まりが予測されるが、投資事業の計画的実施や将来負担の軽減策を講じながら、公債費の適正管理に努めていく。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0" name="直線コネクタ 369"/>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1" name="公債費最小値テキスト"/>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2" name="直線コネクタ 371"/>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3"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4" name="直線コネクタ 373"/>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75293</xdr:rowOff>
    </xdr:to>
    <xdr:cxnSp macro="">
      <xdr:nvCxnSpPr>
        <xdr:cNvPr id="375" name="直線コネクタ 374"/>
        <xdr:cNvCxnSpPr/>
      </xdr:nvCxnSpPr>
      <xdr:spPr>
        <a:xfrm>
          <a:off x="3987800" y="135327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5641</xdr:rowOff>
    </xdr:from>
    <xdr:ext cx="762000" cy="259045"/>
    <xdr:sp macro="" textlink="">
      <xdr:nvSpPr>
        <xdr:cNvPr id="376" name="公債費平均値テキスト"/>
        <xdr:cNvSpPr txBox="1"/>
      </xdr:nvSpPr>
      <xdr:spPr>
        <a:xfrm>
          <a:off x="4914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7" name="フローチャート: 判断 376"/>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42636</xdr:rowOff>
    </xdr:to>
    <xdr:cxnSp macro="">
      <xdr:nvCxnSpPr>
        <xdr:cNvPr id="378" name="直線コネクタ 377"/>
        <xdr:cNvCxnSpPr/>
      </xdr:nvCxnSpPr>
      <xdr:spPr>
        <a:xfrm flipV="1">
          <a:off x="3098800" y="13532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9" name="フローチャート: 判断 378"/>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80" name="テキスト ボックス 379"/>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42636</xdr:rowOff>
    </xdr:to>
    <xdr:cxnSp macro="">
      <xdr:nvCxnSpPr>
        <xdr:cNvPr id="381" name="直線コネクタ 380"/>
        <xdr:cNvCxnSpPr/>
      </xdr:nvCxnSpPr>
      <xdr:spPr>
        <a:xfrm>
          <a:off x="2209800" y="1350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127000</xdr:rowOff>
    </xdr:to>
    <xdr:cxnSp macro="">
      <xdr:nvCxnSpPr>
        <xdr:cNvPr id="384" name="直線コネクタ 383"/>
        <xdr:cNvCxnSpPr/>
      </xdr:nvCxnSpPr>
      <xdr:spPr>
        <a:xfrm>
          <a:off x="1320800" y="1350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6" name="テキスト ボックス 385"/>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8" name="テキスト ボックス 387"/>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24493</xdr:rowOff>
    </xdr:from>
    <xdr:to>
      <xdr:col>24</xdr:col>
      <xdr:colOff>76200</xdr:colOff>
      <xdr:row>79</xdr:row>
      <xdr:rowOff>126093</xdr:rowOff>
    </xdr:to>
    <xdr:sp macro="" textlink="">
      <xdr:nvSpPr>
        <xdr:cNvPr id="394" name="楕円 393"/>
        <xdr:cNvSpPr/>
      </xdr:nvSpPr>
      <xdr:spPr>
        <a:xfrm>
          <a:off x="4775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168020</xdr:rowOff>
    </xdr:from>
    <xdr:ext cx="762000" cy="259045"/>
    <xdr:sp macro="" textlink="">
      <xdr:nvSpPr>
        <xdr:cNvPr id="395" name="公債費該当値テキスト"/>
        <xdr:cNvSpPr txBox="1"/>
      </xdr:nvSpPr>
      <xdr:spPr>
        <a:xfrm>
          <a:off x="4914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6" name="楕円 395"/>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7" name="テキスト ボックス 396"/>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163286</xdr:rowOff>
    </xdr:from>
    <xdr:to>
      <xdr:col>15</xdr:col>
      <xdr:colOff>149225</xdr:colOff>
      <xdr:row>79</xdr:row>
      <xdr:rowOff>93436</xdr:rowOff>
    </xdr:to>
    <xdr:sp macro="" textlink="">
      <xdr:nvSpPr>
        <xdr:cNvPr id="398" name="楕円 397"/>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78213</xdr:rowOff>
    </xdr:from>
    <xdr:ext cx="762000" cy="259045"/>
    <xdr:sp macro="" textlink="">
      <xdr:nvSpPr>
        <xdr:cNvPr id="399" name="テキスト ボックス 398"/>
        <xdr:cNvSpPr txBox="1"/>
      </xdr:nvSpPr>
      <xdr:spPr>
        <a:xfrm>
          <a:off x="2717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0" name="楕円 399"/>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1" name="テキスト ボックス 400"/>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2" name="楕円 401"/>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3" name="テキスト ボックス 402"/>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伸びが続くことが見込まれるが、定員適正化計画の着実な遂行による人件費の減によって、数値の改善を図るとともに、今後も鶴岡市行財政改革推進プランに基づき、引き続き経常経費の削減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3" name="直線コネクタ 432"/>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4" name="公債費以外最小値テキスト"/>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5" name="直線コネクタ 434"/>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6"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7" name="直線コネクタ 436"/>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4536</xdr:rowOff>
    </xdr:from>
    <xdr:to>
      <xdr:col>82</xdr:col>
      <xdr:colOff>107950</xdr:colOff>
      <xdr:row>78</xdr:row>
      <xdr:rowOff>105229</xdr:rowOff>
    </xdr:to>
    <xdr:cxnSp macro="">
      <xdr:nvCxnSpPr>
        <xdr:cNvPr id="438" name="直線コネクタ 437"/>
        <xdr:cNvCxnSpPr/>
      </xdr:nvCxnSpPr>
      <xdr:spPr>
        <a:xfrm flipV="1">
          <a:off x="15671800" y="13206186"/>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9" name="公債費以外平均値テキスト"/>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79</xdr:row>
      <xdr:rowOff>9979</xdr:rowOff>
    </xdr:to>
    <xdr:cxnSp macro="">
      <xdr:nvCxnSpPr>
        <xdr:cNvPr id="441" name="直線コネクタ 440"/>
        <xdr:cNvCxnSpPr/>
      </xdr:nvCxnSpPr>
      <xdr:spPr>
        <a:xfrm flipV="1">
          <a:off x="14782800" y="13478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2" name="フローチャート: 判断 441"/>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40113</xdr:rowOff>
    </xdr:from>
    <xdr:ext cx="736600" cy="259045"/>
    <xdr:sp macro="" textlink="">
      <xdr:nvSpPr>
        <xdr:cNvPr id="443" name="テキスト ボックス 442"/>
        <xdr:cNvSpPr txBox="1"/>
      </xdr:nvSpPr>
      <xdr:spPr>
        <a:xfrm>
          <a:off x="15290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xdr:rowOff>
    </xdr:from>
    <xdr:to>
      <xdr:col>73</xdr:col>
      <xdr:colOff>180975</xdr:colOff>
      <xdr:row>79</xdr:row>
      <xdr:rowOff>9979</xdr:rowOff>
    </xdr:to>
    <xdr:cxnSp macro="">
      <xdr:nvCxnSpPr>
        <xdr:cNvPr id="444" name="直線コネクタ 443"/>
        <xdr:cNvCxnSpPr/>
      </xdr:nvCxnSpPr>
      <xdr:spPr>
        <a:xfrm>
          <a:off x="13893800" y="133803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5" name="フローチャート: 判断 444"/>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61884</xdr:rowOff>
    </xdr:from>
    <xdr:ext cx="762000" cy="259045"/>
    <xdr:sp macro="" textlink="">
      <xdr:nvSpPr>
        <xdr:cNvPr id="446" name="テキスト ボックス 445"/>
        <xdr:cNvSpPr txBox="1"/>
      </xdr:nvSpPr>
      <xdr:spPr>
        <a:xfrm>
          <a:off x="14401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7257</xdr:rowOff>
    </xdr:to>
    <xdr:cxnSp macro="">
      <xdr:nvCxnSpPr>
        <xdr:cNvPr id="447" name="直線コネクタ 446"/>
        <xdr:cNvCxnSpPr/>
      </xdr:nvCxnSpPr>
      <xdr:spPr>
        <a:xfrm>
          <a:off x="13004800" y="13271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8" name="フローチャート: 判断 447"/>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9" name="テキスト ボックス 448"/>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50" name="フローチャート: 判断 449"/>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51" name="テキスト ボックス 450"/>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125186</xdr:rowOff>
    </xdr:from>
    <xdr:to>
      <xdr:col>82</xdr:col>
      <xdr:colOff>158750</xdr:colOff>
      <xdr:row>77</xdr:row>
      <xdr:rowOff>55336</xdr:rowOff>
    </xdr:to>
    <xdr:sp macro="" textlink="">
      <xdr:nvSpPr>
        <xdr:cNvPr id="457" name="楕円 456"/>
        <xdr:cNvSpPr/>
      </xdr:nvSpPr>
      <xdr:spPr>
        <a:xfrm>
          <a:off x="164592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141713</xdr:rowOff>
    </xdr:from>
    <xdr:ext cx="762000" cy="259045"/>
    <xdr:sp macro="" textlink="">
      <xdr:nvSpPr>
        <xdr:cNvPr id="458" name="公債費以外該当値テキスト"/>
        <xdr:cNvSpPr txBox="1"/>
      </xdr:nvSpPr>
      <xdr:spPr>
        <a:xfrm>
          <a:off x="165989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59" name="楕円 458"/>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166206</xdr:rowOff>
    </xdr:from>
    <xdr:ext cx="736600" cy="259045"/>
    <xdr:sp macro="" textlink="">
      <xdr:nvSpPr>
        <xdr:cNvPr id="460" name="テキスト ボックス 459"/>
        <xdr:cNvSpPr txBox="1"/>
      </xdr:nvSpPr>
      <xdr:spPr>
        <a:xfrm>
          <a:off x="15290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1" name="楕円 460"/>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70956</xdr:rowOff>
    </xdr:from>
    <xdr:ext cx="762000" cy="259045"/>
    <xdr:sp macro="" textlink="">
      <xdr:nvSpPr>
        <xdr:cNvPr id="462" name="テキスト ボックス 461"/>
        <xdr:cNvSpPr txBox="1"/>
      </xdr:nvSpPr>
      <xdr:spPr>
        <a:xfrm>
          <a:off x="14401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127907</xdr:rowOff>
    </xdr:from>
    <xdr:to>
      <xdr:col>69</xdr:col>
      <xdr:colOff>142875</xdr:colOff>
      <xdr:row>78</xdr:row>
      <xdr:rowOff>58057</xdr:rowOff>
    </xdr:to>
    <xdr:sp macro="" textlink="">
      <xdr:nvSpPr>
        <xdr:cNvPr id="463" name="楕円 462"/>
        <xdr:cNvSpPr/>
      </xdr:nvSpPr>
      <xdr:spPr>
        <a:xfrm>
          <a:off x="13843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68234</xdr:rowOff>
    </xdr:from>
    <xdr:ext cx="762000" cy="259045"/>
    <xdr:sp macro="" textlink="">
      <xdr:nvSpPr>
        <xdr:cNvPr id="464" name="テキスト ボックス 463"/>
        <xdr:cNvSpPr txBox="1"/>
      </xdr:nvSpPr>
      <xdr:spPr>
        <a:xfrm>
          <a:off x="13512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5" name="楕円 464"/>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66" name="テキスト ボックス 465"/>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18986</xdr:rowOff>
    </xdr:from>
    <xdr:to>
      <xdr:col>29</xdr:col>
      <xdr:colOff>127000</xdr:colOff>
      <xdr:row>14</xdr:row>
      <xdr:rowOff>77813</xdr:rowOff>
    </xdr:to>
    <xdr:cxnSp macro="">
      <xdr:nvCxnSpPr>
        <xdr:cNvPr id="50" name="直線コネクタ 49"/>
        <xdr:cNvCxnSpPr/>
      </xdr:nvCxnSpPr>
      <xdr:spPr bwMode="auto">
        <a:xfrm flipV="1">
          <a:off x="5003800" y="2466911"/>
          <a:ext cx="647700" cy="5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77813</xdr:rowOff>
    </xdr:from>
    <xdr:to>
      <xdr:col>26</xdr:col>
      <xdr:colOff>50800</xdr:colOff>
      <xdr:row>14</xdr:row>
      <xdr:rowOff>144488</xdr:rowOff>
    </xdr:to>
    <xdr:cxnSp macro="">
      <xdr:nvCxnSpPr>
        <xdr:cNvPr id="53" name="直線コネクタ 52"/>
        <xdr:cNvCxnSpPr/>
      </xdr:nvCxnSpPr>
      <xdr:spPr bwMode="auto">
        <a:xfrm flipV="1">
          <a:off x="4305300" y="2525738"/>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144488</xdr:rowOff>
    </xdr:from>
    <xdr:to>
      <xdr:col>22</xdr:col>
      <xdr:colOff>114300</xdr:colOff>
      <xdr:row>14</xdr:row>
      <xdr:rowOff>152298</xdr:rowOff>
    </xdr:to>
    <xdr:cxnSp macro="">
      <xdr:nvCxnSpPr>
        <xdr:cNvPr id="56" name="直線コネクタ 55"/>
        <xdr:cNvCxnSpPr/>
      </xdr:nvCxnSpPr>
      <xdr:spPr bwMode="auto">
        <a:xfrm flipV="1">
          <a:off x="3606800" y="2592413"/>
          <a:ext cx="6985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152298</xdr:rowOff>
    </xdr:from>
    <xdr:to>
      <xdr:col>18</xdr:col>
      <xdr:colOff>177800</xdr:colOff>
      <xdr:row>15</xdr:row>
      <xdr:rowOff>56324</xdr:rowOff>
    </xdr:to>
    <xdr:cxnSp macro="">
      <xdr:nvCxnSpPr>
        <xdr:cNvPr id="59" name="直線コネクタ 58"/>
        <xdr:cNvCxnSpPr/>
      </xdr:nvCxnSpPr>
      <xdr:spPr bwMode="auto">
        <a:xfrm flipV="1">
          <a:off x="2908300" y="2600223"/>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139636</xdr:rowOff>
    </xdr:from>
    <xdr:to>
      <xdr:col>29</xdr:col>
      <xdr:colOff>177800</xdr:colOff>
      <xdr:row>14</xdr:row>
      <xdr:rowOff>69786</xdr:rowOff>
    </xdr:to>
    <xdr:sp macro="" textlink="">
      <xdr:nvSpPr>
        <xdr:cNvPr id="69" name="楕円 68"/>
        <xdr:cNvSpPr/>
      </xdr:nvSpPr>
      <xdr:spPr bwMode="auto">
        <a:xfrm>
          <a:off x="5600700" y="241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156163</xdr:rowOff>
    </xdr:from>
    <xdr:ext cx="762000" cy="259045"/>
    <xdr:sp macro="" textlink="">
      <xdr:nvSpPr>
        <xdr:cNvPr id="70" name="人口1人当たり決算額の推移該当値テキスト130"/>
        <xdr:cNvSpPr txBox="1"/>
      </xdr:nvSpPr>
      <xdr:spPr>
        <a:xfrm>
          <a:off x="5740400" y="22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27013</xdr:rowOff>
    </xdr:from>
    <xdr:to>
      <xdr:col>26</xdr:col>
      <xdr:colOff>101600</xdr:colOff>
      <xdr:row>14</xdr:row>
      <xdr:rowOff>128613</xdr:rowOff>
    </xdr:to>
    <xdr:sp macro="" textlink="">
      <xdr:nvSpPr>
        <xdr:cNvPr id="71" name="楕円 70"/>
        <xdr:cNvSpPr/>
      </xdr:nvSpPr>
      <xdr:spPr bwMode="auto">
        <a:xfrm>
          <a:off x="4953000" y="2474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138790</xdr:rowOff>
    </xdr:from>
    <xdr:ext cx="736600" cy="259045"/>
    <xdr:sp macro="" textlink="">
      <xdr:nvSpPr>
        <xdr:cNvPr id="72" name="テキスト ボックス 71"/>
        <xdr:cNvSpPr txBox="1"/>
      </xdr:nvSpPr>
      <xdr:spPr>
        <a:xfrm>
          <a:off x="4622800" y="224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93688</xdr:rowOff>
    </xdr:from>
    <xdr:to>
      <xdr:col>22</xdr:col>
      <xdr:colOff>165100</xdr:colOff>
      <xdr:row>15</xdr:row>
      <xdr:rowOff>23838</xdr:rowOff>
    </xdr:to>
    <xdr:sp macro="" textlink="">
      <xdr:nvSpPr>
        <xdr:cNvPr id="73" name="楕円 72"/>
        <xdr:cNvSpPr/>
      </xdr:nvSpPr>
      <xdr:spPr bwMode="auto">
        <a:xfrm>
          <a:off x="4254500" y="254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34015</xdr:rowOff>
    </xdr:from>
    <xdr:ext cx="762000" cy="259045"/>
    <xdr:sp macro="" textlink="">
      <xdr:nvSpPr>
        <xdr:cNvPr id="74" name="テキスト ボックス 73"/>
        <xdr:cNvSpPr txBox="1"/>
      </xdr:nvSpPr>
      <xdr:spPr>
        <a:xfrm>
          <a:off x="3924300" y="23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101498</xdr:rowOff>
    </xdr:from>
    <xdr:to>
      <xdr:col>19</xdr:col>
      <xdr:colOff>38100</xdr:colOff>
      <xdr:row>15</xdr:row>
      <xdr:rowOff>31648</xdr:rowOff>
    </xdr:to>
    <xdr:sp macro="" textlink="">
      <xdr:nvSpPr>
        <xdr:cNvPr id="75" name="楕円 74"/>
        <xdr:cNvSpPr/>
      </xdr:nvSpPr>
      <xdr:spPr bwMode="auto">
        <a:xfrm>
          <a:off x="3556000" y="254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41825</xdr:rowOff>
    </xdr:from>
    <xdr:ext cx="762000" cy="259045"/>
    <xdr:sp macro="" textlink="">
      <xdr:nvSpPr>
        <xdr:cNvPr id="76" name="テキスト ボックス 75"/>
        <xdr:cNvSpPr txBox="1"/>
      </xdr:nvSpPr>
      <xdr:spPr>
        <a:xfrm>
          <a:off x="3225800" y="231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5524</xdr:rowOff>
    </xdr:from>
    <xdr:to>
      <xdr:col>15</xdr:col>
      <xdr:colOff>101600</xdr:colOff>
      <xdr:row>15</xdr:row>
      <xdr:rowOff>107124</xdr:rowOff>
    </xdr:to>
    <xdr:sp macro="" textlink="">
      <xdr:nvSpPr>
        <xdr:cNvPr id="77" name="楕円 76"/>
        <xdr:cNvSpPr/>
      </xdr:nvSpPr>
      <xdr:spPr bwMode="auto">
        <a:xfrm>
          <a:off x="2857500" y="262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117301</xdr:rowOff>
    </xdr:from>
    <xdr:ext cx="762000" cy="259045"/>
    <xdr:sp macro="" textlink="">
      <xdr:nvSpPr>
        <xdr:cNvPr id="78" name="テキスト ボックス 77"/>
        <xdr:cNvSpPr txBox="1"/>
      </xdr:nvSpPr>
      <xdr:spPr>
        <a:xfrm>
          <a:off x="2527300" y="239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101005</xdr:rowOff>
    </xdr:from>
    <xdr:to>
      <xdr:col>29</xdr:col>
      <xdr:colOff>127000</xdr:colOff>
      <xdr:row>35</xdr:row>
      <xdr:rowOff>219975</xdr:rowOff>
    </xdr:to>
    <xdr:cxnSp macro="">
      <xdr:nvCxnSpPr>
        <xdr:cNvPr id="113" name="直線コネクタ 112"/>
        <xdr:cNvCxnSpPr/>
      </xdr:nvCxnSpPr>
      <xdr:spPr bwMode="auto">
        <a:xfrm flipV="1">
          <a:off x="5003800" y="6711355"/>
          <a:ext cx="647700" cy="118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209149</xdr:rowOff>
    </xdr:from>
    <xdr:ext cx="762000" cy="259045"/>
    <xdr:sp macro="" textlink="">
      <xdr:nvSpPr>
        <xdr:cNvPr id="114" name="人口1人当たり決算額の推移平均値テキスト445"/>
        <xdr:cNvSpPr txBox="1"/>
      </xdr:nvSpPr>
      <xdr:spPr>
        <a:xfrm>
          <a:off x="5740400" y="647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188592</xdr:rowOff>
    </xdr:from>
    <xdr:to>
      <xdr:col>26</xdr:col>
      <xdr:colOff>50800</xdr:colOff>
      <xdr:row>35</xdr:row>
      <xdr:rowOff>219975</xdr:rowOff>
    </xdr:to>
    <xdr:cxnSp macro="">
      <xdr:nvCxnSpPr>
        <xdr:cNvPr id="116" name="直線コネクタ 115"/>
        <xdr:cNvCxnSpPr/>
      </xdr:nvCxnSpPr>
      <xdr:spPr bwMode="auto">
        <a:xfrm>
          <a:off x="4305300" y="6798942"/>
          <a:ext cx="698500" cy="31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234219</xdr:rowOff>
    </xdr:from>
    <xdr:ext cx="736600" cy="259045"/>
    <xdr:sp macro="" textlink="">
      <xdr:nvSpPr>
        <xdr:cNvPr id="118" name="テキスト ボックス 117"/>
        <xdr:cNvSpPr txBox="1"/>
      </xdr:nvSpPr>
      <xdr:spPr>
        <a:xfrm>
          <a:off x="4622800" y="650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188592</xdr:rowOff>
    </xdr:from>
    <xdr:to>
      <xdr:col>22</xdr:col>
      <xdr:colOff>114300</xdr:colOff>
      <xdr:row>35</xdr:row>
      <xdr:rowOff>215893</xdr:rowOff>
    </xdr:to>
    <xdr:cxnSp macro="">
      <xdr:nvCxnSpPr>
        <xdr:cNvPr id="119" name="直線コネクタ 118"/>
        <xdr:cNvCxnSpPr/>
      </xdr:nvCxnSpPr>
      <xdr:spPr bwMode="auto">
        <a:xfrm flipV="1">
          <a:off x="3606800" y="6798942"/>
          <a:ext cx="698500" cy="2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211033</xdr:rowOff>
    </xdr:from>
    <xdr:ext cx="762000" cy="259045"/>
    <xdr:sp macro="" textlink="">
      <xdr:nvSpPr>
        <xdr:cNvPr id="121" name="テキスト ボックス 120"/>
        <xdr:cNvSpPr txBox="1"/>
      </xdr:nvSpPr>
      <xdr:spPr>
        <a:xfrm>
          <a:off x="3924300" y="647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177390</xdr:rowOff>
    </xdr:from>
    <xdr:to>
      <xdr:col>18</xdr:col>
      <xdr:colOff>177800</xdr:colOff>
      <xdr:row>35</xdr:row>
      <xdr:rowOff>215893</xdr:rowOff>
    </xdr:to>
    <xdr:cxnSp macro="">
      <xdr:nvCxnSpPr>
        <xdr:cNvPr id="122" name="直線コネクタ 121"/>
        <xdr:cNvCxnSpPr/>
      </xdr:nvCxnSpPr>
      <xdr:spPr bwMode="auto">
        <a:xfrm>
          <a:off x="2908300" y="6787740"/>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212862</xdr:rowOff>
    </xdr:from>
    <xdr:ext cx="762000" cy="259045"/>
    <xdr:sp macro="" textlink="">
      <xdr:nvSpPr>
        <xdr:cNvPr id="124" name="テキスト ボックス 123"/>
        <xdr:cNvSpPr txBox="1"/>
      </xdr:nvSpPr>
      <xdr:spPr>
        <a:xfrm>
          <a:off x="32258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193725</xdr:rowOff>
    </xdr:from>
    <xdr:ext cx="762000" cy="259045"/>
    <xdr:sp macro="" textlink="">
      <xdr:nvSpPr>
        <xdr:cNvPr id="126" name="テキスト ボックス 125"/>
        <xdr:cNvSpPr txBox="1"/>
      </xdr:nvSpPr>
      <xdr:spPr>
        <a:xfrm>
          <a:off x="25273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50205</xdr:rowOff>
    </xdr:from>
    <xdr:to>
      <xdr:col>29</xdr:col>
      <xdr:colOff>177800</xdr:colOff>
      <xdr:row>35</xdr:row>
      <xdr:rowOff>151805</xdr:rowOff>
    </xdr:to>
    <xdr:sp macro="" textlink="">
      <xdr:nvSpPr>
        <xdr:cNvPr id="132" name="楕円 131"/>
        <xdr:cNvSpPr/>
      </xdr:nvSpPr>
      <xdr:spPr bwMode="auto">
        <a:xfrm>
          <a:off x="5600700" y="666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22282</xdr:rowOff>
    </xdr:from>
    <xdr:ext cx="762000" cy="259045"/>
    <xdr:sp macro="" textlink="">
      <xdr:nvSpPr>
        <xdr:cNvPr id="133" name="人口1人当たり決算額の推移該当値テキスト445"/>
        <xdr:cNvSpPr txBox="1"/>
      </xdr:nvSpPr>
      <xdr:spPr>
        <a:xfrm>
          <a:off x="5740400" y="663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169175</xdr:rowOff>
    </xdr:from>
    <xdr:to>
      <xdr:col>26</xdr:col>
      <xdr:colOff>101600</xdr:colOff>
      <xdr:row>35</xdr:row>
      <xdr:rowOff>270775</xdr:rowOff>
    </xdr:to>
    <xdr:sp macro="" textlink="">
      <xdr:nvSpPr>
        <xdr:cNvPr id="134" name="楕円 133"/>
        <xdr:cNvSpPr/>
      </xdr:nvSpPr>
      <xdr:spPr bwMode="auto">
        <a:xfrm>
          <a:off x="4953000" y="6779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255552</xdr:rowOff>
    </xdr:from>
    <xdr:ext cx="736600" cy="259045"/>
    <xdr:sp macro="" textlink="">
      <xdr:nvSpPr>
        <xdr:cNvPr id="135" name="テキスト ボックス 134"/>
        <xdr:cNvSpPr txBox="1"/>
      </xdr:nvSpPr>
      <xdr:spPr>
        <a:xfrm>
          <a:off x="4622800" y="686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137792</xdr:rowOff>
    </xdr:from>
    <xdr:to>
      <xdr:col>22</xdr:col>
      <xdr:colOff>165100</xdr:colOff>
      <xdr:row>35</xdr:row>
      <xdr:rowOff>239392</xdr:rowOff>
    </xdr:to>
    <xdr:sp macro="" textlink="">
      <xdr:nvSpPr>
        <xdr:cNvPr id="136" name="楕円 135"/>
        <xdr:cNvSpPr/>
      </xdr:nvSpPr>
      <xdr:spPr bwMode="auto">
        <a:xfrm>
          <a:off x="4254500" y="674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224169</xdr:rowOff>
    </xdr:from>
    <xdr:ext cx="762000" cy="259045"/>
    <xdr:sp macro="" textlink="">
      <xdr:nvSpPr>
        <xdr:cNvPr id="137" name="テキスト ボックス 136"/>
        <xdr:cNvSpPr txBox="1"/>
      </xdr:nvSpPr>
      <xdr:spPr>
        <a:xfrm>
          <a:off x="3924300" y="68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165093</xdr:rowOff>
    </xdr:from>
    <xdr:to>
      <xdr:col>19</xdr:col>
      <xdr:colOff>38100</xdr:colOff>
      <xdr:row>35</xdr:row>
      <xdr:rowOff>266693</xdr:rowOff>
    </xdr:to>
    <xdr:sp macro="" textlink="">
      <xdr:nvSpPr>
        <xdr:cNvPr id="138" name="楕円 137"/>
        <xdr:cNvSpPr/>
      </xdr:nvSpPr>
      <xdr:spPr bwMode="auto">
        <a:xfrm>
          <a:off x="3556000" y="677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251470</xdr:rowOff>
    </xdr:from>
    <xdr:ext cx="762000" cy="259045"/>
    <xdr:sp macro="" textlink="">
      <xdr:nvSpPr>
        <xdr:cNvPr id="139" name="テキスト ボックス 138"/>
        <xdr:cNvSpPr txBox="1"/>
      </xdr:nvSpPr>
      <xdr:spPr>
        <a:xfrm>
          <a:off x="3225800" y="686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126590</xdr:rowOff>
    </xdr:from>
    <xdr:to>
      <xdr:col>15</xdr:col>
      <xdr:colOff>101600</xdr:colOff>
      <xdr:row>35</xdr:row>
      <xdr:rowOff>228190</xdr:rowOff>
    </xdr:to>
    <xdr:sp macro="" textlink="">
      <xdr:nvSpPr>
        <xdr:cNvPr id="140" name="楕円 139"/>
        <xdr:cNvSpPr/>
      </xdr:nvSpPr>
      <xdr:spPr bwMode="auto">
        <a:xfrm>
          <a:off x="2857500" y="6736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212967</xdr:rowOff>
    </xdr:from>
    <xdr:ext cx="762000" cy="259045"/>
    <xdr:sp macro="" textlink="">
      <xdr:nvSpPr>
        <xdr:cNvPr id="141" name="テキスト ボックス 140"/>
        <xdr:cNvSpPr txBox="1"/>
      </xdr:nvSpPr>
      <xdr:spPr>
        <a:xfrm>
          <a:off x="2527300" y="68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135063</xdr:rowOff>
    </xdr:from>
    <xdr:to>
      <xdr:col>24</xdr:col>
      <xdr:colOff>63500</xdr:colOff>
      <xdr:row>33</xdr:row>
      <xdr:rowOff>11129</xdr:rowOff>
    </xdr:to>
    <xdr:cxnSp macro="">
      <xdr:nvCxnSpPr>
        <xdr:cNvPr id="63" name="直線コネクタ 62"/>
        <xdr:cNvCxnSpPr/>
      </xdr:nvCxnSpPr>
      <xdr:spPr>
        <a:xfrm flipV="1">
          <a:off x="3797300" y="5621463"/>
          <a:ext cx="8382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129898</xdr:rowOff>
    </xdr:from>
    <xdr:ext cx="534377" cy="259045"/>
    <xdr:sp macro="" textlink="">
      <xdr:nvSpPr>
        <xdr:cNvPr id="64" name="人件費平均値テキスト"/>
        <xdr:cNvSpPr txBox="1"/>
      </xdr:nvSpPr>
      <xdr:spPr>
        <a:xfrm>
          <a:off x="4686300" y="59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11129</xdr:rowOff>
    </xdr:from>
    <xdr:to>
      <xdr:col>19</xdr:col>
      <xdr:colOff>177800</xdr:colOff>
      <xdr:row>34</xdr:row>
      <xdr:rowOff>94339</xdr:rowOff>
    </xdr:to>
    <xdr:cxnSp macro="">
      <xdr:nvCxnSpPr>
        <xdr:cNvPr id="66" name="直線コネクタ 65"/>
        <xdr:cNvCxnSpPr/>
      </xdr:nvCxnSpPr>
      <xdr:spPr>
        <a:xfrm flipV="1">
          <a:off x="2908300" y="5668979"/>
          <a:ext cx="889000" cy="2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64556</xdr:rowOff>
    </xdr:from>
    <xdr:to>
      <xdr:col>15</xdr:col>
      <xdr:colOff>50800</xdr:colOff>
      <xdr:row>34</xdr:row>
      <xdr:rowOff>94339</xdr:rowOff>
    </xdr:to>
    <xdr:cxnSp macro="">
      <xdr:nvCxnSpPr>
        <xdr:cNvPr id="69" name="直線コネクタ 68"/>
        <xdr:cNvCxnSpPr/>
      </xdr:nvCxnSpPr>
      <xdr:spPr>
        <a:xfrm>
          <a:off x="2019300" y="5893856"/>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64556</xdr:rowOff>
    </xdr:from>
    <xdr:to>
      <xdr:col>10</xdr:col>
      <xdr:colOff>114300</xdr:colOff>
      <xdr:row>34</xdr:row>
      <xdr:rowOff>93131</xdr:rowOff>
    </xdr:to>
    <xdr:cxnSp macro="">
      <xdr:nvCxnSpPr>
        <xdr:cNvPr id="72" name="直線コネクタ 71"/>
        <xdr:cNvCxnSpPr/>
      </xdr:nvCxnSpPr>
      <xdr:spPr>
        <a:xfrm flipV="1">
          <a:off x="1130300" y="589385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84263</xdr:rowOff>
    </xdr:from>
    <xdr:to>
      <xdr:col>24</xdr:col>
      <xdr:colOff>114300</xdr:colOff>
      <xdr:row>33</xdr:row>
      <xdr:rowOff>14413</xdr:rowOff>
    </xdr:to>
    <xdr:sp macro="" textlink="">
      <xdr:nvSpPr>
        <xdr:cNvPr id="82" name="楕円 81"/>
        <xdr:cNvSpPr/>
      </xdr:nvSpPr>
      <xdr:spPr>
        <a:xfrm>
          <a:off x="4584700" y="5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107140</xdr:rowOff>
    </xdr:from>
    <xdr:ext cx="534377" cy="259045"/>
    <xdr:sp macro="" textlink="">
      <xdr:nvSpPr>
        <xdr:cNvPr id="83" name="人件費該当値テキスト"/>
        <xdr:cNvSpPr txBox="1"/>
      </xdr:nvSpPr>
      <xdr:spPr>
        <a:xfrm>
          <a:off x="4686300" y="5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131779</xdr:rowOff>
    </xdr:from>
    <xdr:to>
      <xdr:col>20</xdr:col>
      <xdr:colOff>38100</xdr:colOff>
      <xdr:row>33</xdr:row>
      <xdr:rowOff>61929</xdr:rowOff>
    </xdr:to>
    <xdr:sp macro="" textlink="">
      <xdr:nvSpPr>
        <xdr:cNvPr id="84" name="楕円 83"/>
        <xdr:cNvSpPr/>
      </xdr:nvSpPr>
      <xdr:spPr>
        <a:xfrm>
          <a:off x="3746500" y="56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78456</xdr:rowOff>
    </xdr:from>
    <xdr:ext cx="534377" cy="259045"/>
    <xdr:sp macro="" textlink="">
      <xdr:nvSpPr>
        <xdr:cNvPr id="85" name="テキスト ボックス 84"/>
        <xdr:cNvSpPr txBox="1"/>
      </xdr:nvSpPr>
      <xdr:spPr>
        <a:xfrm>
          <a:off x="3530111" y="53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43539</xdr:rowOff>
    </xdr:from>
    <xdr:to>
      <xdr:col>15</xdr:col>
      <xdr:colOff>101600</xdr:colOff>
      <xdr:row>34</xdr:row>
      <xdr:rowOff>145139</xdr:rowOff>
    </xdr:to>
    <xdr:sp macro="" textlink="">
      <xdr:nvSpPr>
        <xdr:cNvPr id="86" name="楕円 85"/>
        <xdr:cNvSpPr/>
      </xdr:nvSpPr>
      <xdr:spPr>
        <a:xfrm>
          <a:off x="2857500" y="58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161666</xdr:rowOff>
    </xdr:from>
    <xdr:ext cx="534377" cy="259045"/>
    <xdr:sp macro="" textlink="">
      <xdr:nvSpPr>
        <xdr:cNvPr id="87" name="テキスト ボックス 86"/>
        <xdr:cNvSpPr txBox="1"/>
      </xdr:nvSpPr>
      <xdr:spPr>
        <a:xfrm>
          <a:off x="2641111" y="564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13756</xdr:rowOff>
    </xdr:from>
    <xdr:to>
      <xdr:col>10</xdr:col>
      <xdr:colOff>165100</xdr:colOff>
      <xdr:row>34</xdr:row>
      <xdr:rowOff>115356</xdr:rowOff>
    </xdr:to>
    <xdr:sp macro="" textlink="">
      <xdr:nvSpPr>
        <xdr:cNvPr id="88" name="楕円 87"/>
        <xdr:cNvSpPr/>
      </xdr:nvSpPr>
      <xdr:spPr>
        <a:xfrm>
          <a:off x="1968500" y="58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131883</xdr:rowOff>
    </xdr:from>
    <xdr:ext cx="534377" cy="259045"/>
    <xdr:sp macro="" textlink="">
      <xdr:nvSpPr>
        <xdr:cNvPr id="89" name="テキスト ボックス 88"/>
        <xdr:cNvSpPr txBox="1"/>
      </xdr:nvSpPr>
      <xdr:spPr>
        <a:xfrm>
          <a:off x="1752111" y="56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42331</xdr:rowOff>
    </xdr:from>
    <xdr:to>
      <xdr:col>6</xdr:col>
      <xdr:colOff>38100</xdr:colOff>
      <xdr:row>34</xdr:row>
      <xdr:rowOff>143931</xdr:rowOff>
    </xdr:to>
    <xdr:sp macro="" textlink="">
      <xdr:nvSpPr>
        <xdr:cNvPr id="90" name="楕円 89"/>
        <xdr:cNvSpPr/>
      </xdr:nvSpPr>
      <xdr:spPr>
        <a:xfrm>
          <a:off x="1079500" y="587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160458</xdr:rowOff>
    </xdr:from>
    <xdr:ext cx="534377" cy="259045"/>
    <xdr:sp macro="" textlink="">
      <xdr:nvSpPr>
        <xdr:cNvPr id="91" name="テキスト ボックス 90"/>
        <xdr:cNvSpPr txBox="1"/>
      </xdr:nvSpPr>
      <xdr:spPr>
        <a:xfrm>
          <a:off x="863111" y="56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145300</xdr:rowOff>
    </xdr:from>
    <xdr:to>
      <xdr:col>24</xdr:col>
      <xdr:colOff>62865</xdr:colOff>
      <xdr:row>58</xdr:row>
      <xdr:rowOff>126012</xdr:rowOff>
    </xdr:to>
    <xdr:cxnSp macro="">
      <xdr:nvCxnSpPr>
        <xdr:cNvPr id="120" name="直線コネクタ 119"/>
        <xdr:cNvCxnSpPr/>
      </xdr:nvCxnSpPr>
      <xdr:spPr>
        <a:xfrm flipV="1">
          <a:off x="4633595" y="8717800"/>
          <a:ext cx="1270" cy="135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129839</xdr:rowOff>
    </xdr:from>
    <xdr:ext cx="534377" cy="259045"/>
    <xdr:sp macro="" textlink="">
      <xdr:nvSpPr>
        <xdr:cNvPr id="121" name="物件費最小値テキスト"/>
        <xdr:cNvSpPr txBox="1"/>
      </xdr:nvSpPr>
      <xdr:spPr>
        <a:xfrm>
          <a:off x="4686300" y="100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126012</xdr:rowOff>
    </xdr:from>
    <xdr:to>
      <xdr:col>24</xdr:col>
      <xdr:colOff>152400</xdr:colOff>
      <xdr:row>58</xdr:row>
      <xdr:rowOff>126012</xdr:rowOff>
    </xdr:to>
    <xdr:cxnSp macro="">
      <xdr:nvCxnSpPr>
        <xdr:cNvPr id="122" name="直線コネクタ 121"/>
        <xdr:cNvCxnSpPr/>
      </xdr:nvCxnSpPr>
      <xdr:spPr>
        <a:xfrm>
          <a:off x="4546600" y="1007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91977</xdr:rowOff>
    </xdr:from>
    <xdr:ext cx="599010" cy="259045"/>
    <xdr:sp macro="" textlink="">
      <xdr:nvSpPr>
        <xdr:cNvPr id="123" name="物件費最大値テキスト"/>
        <xdr:cNvSpPr txBox="1"/>
      </xdr:nvSpPr>
      <xdr:spPr>
        <a:xfrm>
          <a:off x="4686300" y="849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145300</xdr:rowOff>
    </xdr:from>
    <xdr:to>
      <xdr:col>24</xdr:col>
      <xdr:colOff>152400</xdr:colOff>
      <xdr:row>50</xdr:row>
      <xdr:rowOff>145300</xdr:rowOff>
    </xdr:to>
    <xdr:cxnSp macro="">
      <xdr:nvCxnSpPr>
        <xdr:cNvPr id="124" name="直線コネクタ 123"/>
        <xdr:cNvCxnSpPr/>
      </xdr:nvCxnSpPr>
      <xdr:spPr>
        <a:xfrm>
          <a:off x="4546600" y="87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69062</xdr:rowOff>
    </xdr:from>
    <xdr:to>
      <xdr:col>24</xdr:col>
      <xdr:colOff>63500</xdr:colOff>
      <xdr:row>56</xdr:row>
      <xdr:rowOff>99409</xdr:rowOff>
    </xdr:to>
    <xdr:cxnSp macro="">
      <xdr:nvCxnSpPr>
        <xdr:cNvPr id="125" name="直線コネクタ 124"/>
        <xdr:cNvCxnSpPr/>
      </xdr:nvCxnSpPr>
      <xdr:spPr>
        <a:xfrm flipV="1">
          <a:off x="3797300" y="9498812"/>
          <a:ext cx="838200" cy="20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160926</xdr:rowOff>
    </xdr:from>
    <xdr:ext cx="534377" cy="259045"/>
    <xdr:sp macro="" textlink="">
      <xdr:nvSpPr>
        <xdr:cNvPr id="126" name="物件費平均値テキスト"/>
        <xdr:cNvSpPr txBox="1"/>
      </xdr:nvSpPr>
      <xdr:spPr>
        <a:xfrm>
          <a:off x="4686300" y="924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138049</xdr:rowOff>
    </xdr:from>
    <xdr:to>
      <xdr:col>24</xdr:col>
      <xdr:colOff>114300</xdr:colOff>
      <xdr:row>55</xdr:row>
      <xdr:rowOff>68199</xdr:rowOff>
    </xdr:to>
    <xdr:sp macro="" textlink="">
      <xdr:nvSpPr>
        <xdr:cNvPr id="127" name="フローチャート: 判断 126"/>
        <xdr:cNvSpPr/>
      </xdr:nvSpPr>
      <xdr:spPr>
        <a:xfrm>
          <a:off x="4584700" y="93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99409</xdr:rowOff>
    </xdr:from>
    <xdr:to>
      <xdr:col>19</xdr:col>
      <xdr:colOff>177800</xdr:colOff>
      <xdr:row>56</xdr:row>
      <xdr:rowOff>117583</xdr:rowOff>
    </xdr:to>
    <xdr:cxnSp macro="">
      <xdr:nvCxnSpPr>
        <xdr:cNvPr id="128" name="直線コネクタ 127"/>
        <xdr:cNvCxnSpPr/>
      </xdr:nvCxnSpPr>
      <xdr:spPr>
        <a:xfrm flipV="1">
          <a:off x="2908300" y="9700609"/>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94758</xdr:rowOff>
    </xdr:from>
    <xdr:to>
      <xdr:col>20</xdr:col>
      <xdr:colOff>38100</xdr:colOff>
      <xdr:row>57</xdr:row>
      <xdr:rowOff>24908</xdr:rowOff>
    </xdr:to>
    <xdr:sp macro="" textlink="">
      <xdr:nvSpPr>
        <xdr:cNvPr id="129" name="フローチャート: 判断 128"/>
        <xdr:cNvSpPr/>
      </xdr:nvSpPr>
      <xdr:spPr>
        <a:xfrm>
          <a:off x="3746500" y="96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16035</xdr:rowOff>
    </xdr:from>
    <xdr:ext cx="534377" cy="259045"/>
    <xdr:sp macro="" textlink="">
      <xdr:nvSpPr>
        <xdr:cNvPr id="130" name="テキスト ボックス 129"/>
        <xdr:cNvSpPr txBox="1"/>
      </xdr:nvSpPr>
      <xdr:spPr>
        <a:xfrm>
          <a:off x="3530111" y="97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117583</xdr:rowOff>
    </xdr:from>
    <xdr:to>
      <xdr:col>15</xdr:col>
      <xdr:colOff>50800</xdr:colOff>
      <xdr:row>57</xdr:row>
      <xdr:rowOff>51346</xdr:rowOff>
    </xdr:to>
    <xdr:cxnSp macro="">
      <xdr:nvCxnSpPr>
        <xdr:cNvPr id="131" name="直線コネクタ 130"/>
        <xdr:cNvCxnSpPr/>
      </xdr:nvCxnSpPr>
      <xdr:spPr>
        <a:xfrm flipV="1">
          <a:off x="2019300" y="9718783"/>
          <a:ext cx="889000" cy="10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70355</xdr:rowOff>
    </xdr:from>
    <xdr:to>
      <xdr:col>15</xdr:col>
      <xdr:colOff>101600</xdr:colOff>
      <xdr:row>58</xdr:row>
      <xdr:rowOff>505</xdr:rowOff>
    </xdr:to>
    <xdr:sp macro="" textlink="">
      <xdr:nvSpPr>
        <xdr:cNvPr id="132" name="フローチャート: 判断 131"/>
        <xdr:cNvSpPr/>
      </xdr:nvSpPr>
      <xdr:spPr>
        <a:xfrm>
          <a:off x="2857500" y="984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163082</xdr:rowOff>
    </xdr:from>
    <xdr:ext cx="534377" cy="259045"/>
    <xdr:sp macro="" textlink="">
      <xdr:nvSpPr>
        <xdr:cNvPr id="133" name="テキスト ボックス 132"/>
        <xdr:cNvSpPr txBox="1"/>
      </xdr:nvSpPr>
      <xdr:spPr>
        <a:xfrm>
          <a:off x="2641111" y="99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51346</xdr:rowOff>
    </xdr:from>
    <xdr:to>
      <xdr:col>10</xdr:col>
      <xdr:colOff>114300</xdr:colOff>
      <xdr:row>57</xdr:row>
      <xdr:rowOff>115154</xdr:rowOff>
    </xdr:to>
    <xdr:cxnSp macro="">
      <xdr:nvCxnSpPr>
        <xdr:cNvPr id="134" name="直線コネクタ 133"/>
        <xdr:cNvCxnSpPr/>
      </xdr:nvCxnSpPr>
      <xdr:spPr>
        <a:xfrm flipV="1">
          <a:off x="1130300" y="9823996"/>
          <a:ext cx="889000" cy="6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603</xdr:rowOff>
    </xdr:from>
    <xdr:to>
      <xdr:col>10</xdr:col>
      <xdr:colOff>165100</xdr:colOff>
      <xdr:row>58</xdr:row>
      <xdr:rowOff>102203</xdr:rowOff>
    </xdr:to>
    <xdr:sp macro="" textlink="">
      <xdr:nvSpPr>
        <xdr:cNvPr id="135" name="フローチャート: 判断 134"/>
        <xdr:cNvSpPr/>
      </xdr:nvSpPr>
      <xdr:spPr>
        <a:xfrm>
          <a:off x="1968500" y="99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93330</xdr:rowOff>
    </xdr:from>
    <xdr:ext cx="534377" cy="259045"/>
    <xdr:sp macro="" textlink="">
      <xdr:nvSpPr>
        <xdr:cNvPr id="136" name="テキスト ボックス 135"/>
        <xdr:cNvSpPr txBox="1"/>
      </xdr:nvSpPr>
      <xdr:spPr>
        <a:xfrm>
          <a:off x="1752111" y="10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14205</xdr:rowOff>
    </xdr:from>
    <xdr:to>
      <xdr:col>6</xdr:col>
      <xdr:colOff>38100</xdr:colOff>
      <xdr:row>58</xdr:row>
      <xdr:rowOff>115805</xdr:rowOff>
    </xdr:to>
    <xdr:sp macro="" textlink="">
      <xdr:nvSpPr>
        <xdr:cNvPr id="137" name="フローチャート: 判断 136"/>
        <xdr:cNvSpPr/>
      </xdr:nvSpPr>
      <xdr:spPr>
        <a:xfrm>
          <a:off x="1079500" y="99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106932</xdr:rowOff>
    </xdr:from>
    <xdr:ext cx="534377" cy="259045"/>
    <xdr:sp macro="" textlink="">
      <xdr:nvSpPr>
        <xdr:cNvPr id="138" name="テキスト ボックス 137"/>
        <xdr:cNvSpPr txBox="1"/>
      </xdr:nvSpPr>
      <xdr:spPr>
        <a:xfrm>
          <a:off x="863111" y="100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18262</xdr:rowOff>
    </xdr:from>
    <xdr:to>
      <xdr:col>24</xdr:col>
      <xdr:colOff>114300</xdr:colOff>
      <xdr:row>55</xdr:row>
      <xdr:rowOff>119862</xdr:rowOff>
    </xdr:to>
    <xdr:sp macro="" textlink="">
      <xdr:nvSpPr>
        <xdr:cNvPr id="144" name="楕円 143"/>
        <xdr:cNvSpPr/>
      </xdr:nvSpPr>
      <xdr:spPr>
        <a:xfrm>
          <a:off x="45847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168139</xdr:rowOff>
    </xdr:from>
    <xdr:ext cx="534377" cy="259045"/>
    <xdr:sp macro="" textlink="">
      <xdr:nvSpPr>
        <xdr:cNvPr id="145" name="物件費該当値テキスト"/>
        <xdr:cNvSpPr txBox="1"/>
      </xdr:nvSpPr>
      <xdr:spPr>
        <a:xfrm>
          <a:off x="4686300" y="942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48609</xdr:rowOff>
    </xdr:from>
    <xdr:to>
      <xdr:col>20</xdr:col>
      <xdr:colOff>38100</xdr:colOff>
      <xdr:row>56</xdr:row>
      <xdr:rowOff>150209</xdr:rowOff>
    </xdr:to>
    <xdr:sp macro="" textlink="">
      <xdr:nvSpPr>
        <xdr:cNvPr id="146" name="楕円 145"/>
        <xdr:cNvSpPr/>
      </xdr:nvSpPr>
      <xdr:spPr>
        <a:xfrm>
          <a:off x="3746500" y="96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166736</xdr:rowOff>
    </xdr:from>
    <xdr:ext cx="534377" cy="259045"/>
    <xdr:sp macro="" textlink="">
      <xdr:nvSpPr>
        <xdr:cNvPr id="147" name="テキスト ボックス 146"/>
        <xdr:cNvSpPr txBox="1"/>
      </xdr:nvSpPr>
      <xdr:spPr>
        <a:xfrm>
          <a:off x="3530111" y="94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66783</xdr:rowOff>
    </xdr:from>
    <xdr:to>
      <xdr:col>15</xdr:col>
      <xdr:colOff>101600</xdr:colOff>
      <xdr:row>56</xdr:row>
      <xdr:rowOff>168383</xdr:rowOff>
    </xdr:to>
    <xdr:sp macro="" textlink="">
      <xdr:nvSpPr>
        <xdr:cNvPr id="148" name="楕円 147"/>
        <xdr:cNvSpPr/>
      </xdr:nvSpPr>
      <xdr:spPr>
        <a:xfrm>
          <a:off x="2857500" y="96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13460</xdr:rowOff>
    </xdr:from>
    <xdr:ext cx="534377" cy="259045"/>
    <xdr:sp macro="" textlink="">
      <xdr:nvSpPr>
        <xdr:cNvPr id="149" name="テキスト ボックス 148"/>
        <xdr:cNvSpPr txBox="1"/>
      </xdr:nvSpPr>
      <xdr:spPr>
        <a:xfrm>
          <a:off x="2641111" y="944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xdr:rowOff>
    </xdr:from>
    <xdr:to>
      <xdr:col>10</xdr:col>
      <xdr:colOff>165100</xdr:colOff>
      <xdr:row>57</xdr:row>
      <xdr:rowOff>102146</xdr:rowOff>
    </xdr:to>
    <xdr:sp macro="" textlink="">
      <xdr:nvSpPr>
        <xdr:cNvPr id="150" name="楕円 149"/>
        <xdr:cNvSpPr/>
      </xdr:nvSpPr>
      <xdr:spPr>
        <a:xfrm>
          <a:off x="1968500" y="9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118673</xdr:rowOff>
    </xdr:from>
    <xdr:ext cx="534377" cy="259045"/>
    <xdr:sp macro="" textlink="">
      <xdr:nvSpPr>
        <xdr:cNvPr id="151" name="テキスト ボックス 150"/>
        <xdr:cNvSpPr txBox="1"/>
      </xdr:nvSpPr>
      <xdr:spPr>
        <a:xfrm>
          <a:off x="1752111" y="95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64354</xdr:rowOff>
    </xdr:from>
    <xdr:to>
      <xdr:col>6</xdr:col>
      <xdr:colOff>38100</xdr:colOff>
      <xdr:row>57</xdr:row>
      <xdr:rowOff>165954</xdr:rowOff>
    </xdr:to>
    <xdr:sp macro="" textlink="">
      <xdr:nvSpPr>
        <xdr:cNvPr id="152" name="楕円 151"/>
        <xdr:cNvSpPr/>
      </xdr:nvSpPr>
      <xdr:spPr>
        <a:xfrm>
          <a:off x="1079500" y="98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11031</xdr:rowOff>
    </xdr:from>
    <xdr:ext cx="534377" cy="259045"/>
    <xdr:sp macro="" textlink="">
      <xdr:nvSpPr>
        <xdr:cNvPr id="153" name="テキスト ボックス 152"/>
        <xdr:cNvSpPr txBox="1"/>
      </xdr:nvSpPr>
      <xdr:spPr>
        <a:xfrm>
          <a:off x="863111" y="96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75" name="直線コネクタ 174"/>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6" name="維持補修費最小値テキスト"/>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7" name="直線コネクタ 176"/>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8" name="維持補修費最大値テキスト"/>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9" name="直線コネクタ 178"/>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160868</xdr:rowOff>
    </xdr:from>
    <xdr:to>
      <xdr:col>24</xdr:col>
      <xdr:colOff>63500</xdr:colOff>
      <xdr:row>73</xdr:row>
      <xdr:rowOff>102346</xdr:rowOff>
    </xdr:to>
    <xdr:cxnSp macro="">
      <xdr:nvCxnSpPr>
        <xdr:cNvPr id="180" name="直線コネクタ 179"/>
        <xdr:cNvCxnSpPr/>
      </xdr:nvCxnSpPr>
      <xdr:spPr>
        <a:xfrm flipV="1">
          <a:off x="3797300" y="12333818"/>
          <a:ext cx="838200" cy="28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167088</xdr:rowOff>
    </xdr:from>
    <xdr:ext cx="469744" cy="259045"/>
    <xdr:sp macro="" textlink="">
      <xdr:nvSpPr>
        <xdr:cNvPr id="181" name="維持補修費平均値テキスト"/>
        <xdr:cNvSpPr txBox="1"/>
      </xdr:nvSpPr>
      <xdr:spPr>
        <a:xfrm>
          <a:off x="4686300" y="13025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82" name="フローチャート: 判断 181"/>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102346</xdr:rowOff>
    </xdr:from>
    <xdr:to>
      <xdr:col>19</xdr:col>
      <xdr:colOff>177800</xdr:colOff>
      <xdr:row>75</xdr:row>
      <xdr:rowOff>145004</xdr:rowOff>
    </xdr:to>
    <xdr:cxnSp macro="">
      <xdr:nvCxnSpPr>
        <xdr:cNvPr id="183" name="直線コネクタ 182"/>
        <xdr:cNvCxnSpPr/>
      </xdr:nvCxnSpPr>
      <xdr:spPr>
        <a:xfrm flipV="1">
          <a:off x="2908300" y="12618196"/>
          <a:ext cx="889000" cy="38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84" name="フローチャート: 判断 183"/>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49496</xdr:rowOff>
    </xdr:from>
    <xdr:ext cx="469744" cy="259045"/>
    <xdr:sp macro="" textlink="">
      <xdr:nvSpPr>
        <xdr:cNvPr id="185" name="テキスト ボックス 184"/>
        <xdr:cNvSpPr txBox="1"/>
      </xdr:nvSpPr>
      <xdr:spPr>
        <a:xfrm>
          <a:off x="3562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129001</xdr:rowOff>
    </xdr:from>
    <xdr:to>
      <xdr:col>15</xdr:col>
      <xdr:colOff>50800</xdr:colOff>
      <xdr:row>75</xdr:row>
      <xdr:rowOff>145004</xdr:rowOff>
    </xdr:to>
    <xdr:cxnSp macro="">
      <xdr:nvCxnSpPr>
        <xdr:cNvPr id="186" name="直線コネクタ 185"/>
        <xdr:cNvCxnSpPr/>
      </xdr:nvCxnSpPr>
      <xdr:spPr>
        <a:xfrm>
          <a:off x="2019300" y="12816301"/>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7" name="フローチャート: 判断 186"/>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121871</xdr:rowOff>
    </xdr:from>
    <xdr:ext cx="469744" cy="259045"/>
    <xdr:sp macro="" textlink="">
      <xdr:nvSpPr>
        <xdr:cNvPr id="188" name="テキスト ボックス 187"/>
        <xdr:cNvSpPr txBox="1"/>
      </xdr:nvSpPr>
      <xdr:spPr>
        <a:xfrm>
          <a:off x="2673428" y="1332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101981</xdr:rowOff>
    </xdr:from>
    <xdr:to>
      <xdr:col>10</xdr:col>
      <xdr:colOff>114300</xdr:colOff>
      <xdr:row>74</xdr:row>
      <xdr:rowOff>129001</xdr:rowOff>
    </xdr:to>
    <xdr:cxnSp macro="">
      <xdr:nvCxnSpPr>
        <xdr:cNvPr id="189" name="直線コネクタ 188"/>
        <xdr:cNvCxnSpPr/>
      </xdr:nvCxnSpPr>
      <xdr:spPr>
        <a:xfrm>
          <a:off x="1130300" y="12617831"/>
          <a:ext cx="889000" cy="19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90" name="フローチャート: 判断 189"/>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105092</xdr:rowOff>
    </xdr:from>
    <xdr:ext cx="469744" cy="259045"/>
    <xdr:sp macro="" textlink="">
      <xdr:nvSpPr>
        <xdr:cNvPr id="191" name="テキスト ボックス 190"/>
        <xdr:cNvSpPr txBox="1"/>
      </xdr:nvSpPr>
      <xdr:spPr>
        <a:xfrm>
          <a:off x="1784428" y="133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92" name="フローチャート: 判断 191"/>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90371</xdr:rowOff>
    </xdr:from>
    <xdr:ext cx="469744" cy="259045"/>
    <xdr:sp macro="" textlink="">
      <xdr:nvSpPr>
        <xdr:cNvPr id="193" name="テキスト ボックス 192"/>
        <xdr:cNvSpPr txBox="1"/>
      </xdr:nvSpPr>
      <xdr:spPr>
        <a:xfrm>
          <a:off x="895428" y="132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110068</xdr:rowOff>
    </xdr:from>
    <xdr:to>
      <xdr:col>24</xdr:col>
      <xdr:colOff>114300</xdr:colOff>
      <xdr:row>72</xdr:row>
      <xdr:rowOff>40218</xdr:rowOff>
    </xdr:to>
    <xdr:sp macro="" textlink="">
      <xdr:nvSpPr>
        <xdr:cNvPr id="199" name="楕円 198"/>
        <xdr:cNvSpPr/>
      </xdr:nvSpPr>
      <xdr:spPr>
        <a:xfrm>
          <a:off x="4584700" y="122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63095</xdr:rowOff>
    </xdr:from>
    <xdr:ext cx="534377" cy="259045"/>
    <xdr:sp macro="" textlink="">
      <xdr:nvSpPr>
        <xdr:cNvPr id="200" name="維持補修費該当値テキスト"/>
        <xdr:cNvSpPr txBox="1"/>
      </xdr:nvSpPr>
      <xdr:spPr>
        <a:xfrm>
          <a:off x="4686300" y="1223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51546</xdr:rowOff>
    </xdr:from>
    <xdr:to>
      <xdr:col>20</xdr:col>
      <xdr:colOff>38100</xdr:colOff>
      <xdr:row>73</xdr:row>
      <xdr:rowOff>153146</xdr:rowOff>
    </xdr:to>
    <xdr:sp macro="" textlink="">
      <xdr:nvSpPr>
        <xdr:cNvPr id="201" name="楕円 200"/>
        <xdr:cNvSpPr/>
      </xdr:nvSpPr>
      <xdr:spPr>
        <a:xfrm>
          <a:off x="3746500" y="125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169673</xdr:rowOff>
    </xdr:from>
    <xdr:ext cx="534377" cy="259045"/>
    <xdr:sp macro="" textlink="">
      <xdr:nvSpPr>
        <xdr:cNvPr id="202" name="テキスト ボックス 201"/>
        <xdr:cNvSpPr txBox="1"/>
      </xdr:nvSpPr>
      <xdr:spPr>
        <a:xfrm>
          <a:off x="3530111" y="1234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94204</xdr:rowOff>
    </xdr:from>
    <xdr:to>
      <xdr:col>15</xdr:col>
      <xdr:colOff>101600</xdr:colOff>
      <xdr:row>76</xdr:row>
      <xdr:rowOff>24354</xdr:rowOff>
    </xdr:to>
    <xdr:sp macro="" textlink="">
      <xdr:nvSpPr>
        <xdr:cNvPr id="203" name="楕円 202"/>
        <xdr:cNvSpPr/>
      </xdr:nvSpPr>
      <xdr:spPr>
        <a:xfrm>
          <a:off x="2857500" y="129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40881</xdr:rowOff>
    </xdr:from>
    <xdr:ext cx="534377" cy="259045"/>
    <xdr:sp macro="" textlink="">
      <xdr:nvSpPr>
        <xdr:cNvPr id="204" name="テキスト ボックス 203"/>
        <xdr:cNvSpPr txBox="1"/>
      </xdr:nvSpPr>
      <xdr:spPr>
        <a:xfrm>
          <a:off x="2641111" y="127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78201</xdr:rowOff>
    </xdr:from>
    <xdr:to>
      <xdr:col>10</xdr:col>
      <xdr:colOff>165100</xdr:colOff>
      <xdr:row>75</xdr:row>
      <xdr:rowOff>8351</xdr:rowOff>
    </xdr:to>
    <xdr:sp macro="" textlink="">
      <xdr:nvSpPr>
        <xdr:cNvPr id="205" name="楕円 204"/>
        <xdr:cNvSpPr/>
      </xdr:nvSpPr>
      <xdr:spPr>
        <a:xfrm>
          <a:off x="1968500" y="127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24878</xdr:rowOff>
    </xdr:from>
    <xdr:ext cx="534377" cy="259045"/>
    <xdr:sp macro="" textlink="">
      <xdr:nvSpPr>
        <xdr:cNvPr id="206" name="テキスト ボックス 205"/>
        <xdr:cNvSpPr txBox="1"/>
      </xdr:nvSpPr>
      <xdr:spPr>
        <a:xfrm>
          <a:off x="1752111" y="125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51181</xdr:rowOff>
    </xdr:from>
    <xdr:to>
      <xdr:col>6</xdr:col>
      <xdr:colOff>38100</xdr:colOff>
      <xdr:row>73</xdr:row>
      <xdr:rowOff>152781</xdr:rowOff>
    </xdr:to>
    <xdr:sp macro="" textlink="">
      <xdr:nvSpPr>
        <xdr:cNvPr id="207" name="楕円 206"/>
        <xdr:cNvSpPr/>
      </xdr:nvSpPr>
      <xdr:spPr>
        <a:xfrm>
          <a:off x="1079500" y="125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169308</xdr:rowOff>
    </xdr:from>
    <xdr:ext cx="534377" cy="259045"/>
    <xdr:sp macro="" textlink="">
      <xdr:nvSpPr>
        <xdr:cNvPr id="208" name="テキスト ボックス 207"/>
        <xdr:cNvSpPr txBox="1"/>
      </xdr:nvSpPr>
      <xdr:spPr>
        <a:xfrm>
          <a:off x="863111" y="123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33" name="直線コネクタ 232"/>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34" name="扶助費最小値テキスト"/>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35" name="直線コネクタ 234"/>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6" name="扶助費最大値テキスト"/>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7" name="直線コネクタ 236"/>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81007</xdr:rowOff>
    </xdr:from>
    <xdr:to>
      <xdr:col>24</xdr:col>
      <xdr:colOff>63500</xdr:colOff>
      <xdr:row>98</xdr:row>
      <xdr:rowOff>25495</xdr:rowOff>
    </xdr:to>
    <xdr:cxnSp macro="">
      <xdr:nvCxnSpPr>
        <xdr:cNvPr id="238" name="直線コネクタ 237"/>
        <xdr:cNvCxnSpPr/>
      </xdr:nvCxnSpPr>
      <xdr:spPr>
        <a:xfrm flipV="1">
          <a:off x="3797300" y="16368757"/>
          <a:ext cx="838200" cy="4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48246</xdr:rowOff>
    </xdr:from>
    <xdr:ext cx="599010" cy="259045"/>
    <xdr:sp macro="" textlink="">
      <xdr:nvSpPr>
        <xdr:cNvPr id="239" name="扶助費平均値テキスト"/>
        <xdr:cNvSpPr txBox="1"/>
      </xdr:nvSpPr>
      <xdr:spPr>
        <a:xfrm>
          <a:off x="4686300" y="16164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40" name="フローチャート: 判断 239"/>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25495</xdr:rowOff>
    </xdr:from>
    <xdr:to>
      <xdr:col>19</xdr:col>
      <xdr:colOff>177800</xdr:colOff>
      <xdr:row>98</xdr:row>
      <xdr:rowOff>76549</xdr:rowOff>
    </xdr:to>
    <xdr:cxnSp macro="">
      <xdr:nvCxnSpPr>
        <xdr:cNvPr id="241" name="直線コネクタ 240"/>
        <xdr:cNvCxnSpPr/>
      </xdr:nvCxnSpPr>
      <xdr:spPr>
        <a:xfrm flipV="1">
          <a:off x="2908300" y="16827595"/>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42" name="フローチャート: 判断 241"/>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162755</xdr:rowOff>
    </xdr:from>
    <xdr:ext cx="599010" cy="259045"/>
    <xdr:sp macro="" textlink="">
      <xdr:nvSpPr>
        <xdr:cNvPr id="243" name="テキスト ボックス 242"/>
        <xdr:cNvSpPr txBox="1"/>
      </xdr:nvSpPr>
      <xdr:spPr>
        <a:xfrm>
          <a:off x="3497795" y="1627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76549</xdr:rowOff>
    </xdr:from>
    <xdr:to>
      <xdr:col>15</xdr:col>
      <xdr:colOff>50800</xdr:colOff>
      <xdr:row>98</xdr:row>
      <xdr:rowOff>162807</xdr:rowOff>
    </xdr:to>
    <xdr:cxnSp macro="">
      <xdr:nvCxnSpPr>
        <xdr:cNvPr id="244" name="直線コネクタ 243"/>
        <xdr:cNvCxnSpPr/>
      </xdr:nvCxnSpPr>
      <xdr:spPr>
        <a:xfrm flipV="1">
          <a:off x="2019300" y="16878649"/>
          <a:ext cx="8890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45" name="フローチャート: 判断 244"/>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128618</xdr:rowOff>
    </xdr:from>
    <xdr:ext cx="599010" cy="259045"/>
    <xdr:sp macro="" textlink="">
      <xdr:nvSpPr>
        <xdr:cNvPr id="246" name="テキスト ボックス 245"/>
        <xdr:cNvSpPr txBox="1"/>
      </xdr:nvSpPr>
      <xdr:spPr>
        <a:xfrm>
          <a:off x="2608795" y="1641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162807</xdr:rowOff>
    </xdr:from>
    <xdr:to>
      <xdr:col>10</xdr:col>
      <xdr:colOff>114300</xdr:colOff>
      <xdr:row>99</xdr:row>
      <xdr:rowOff>60928</xdr:rowOff>
    </xdr:to>
    <xdr:cxnSp macro="">
      <xdr:nvCxnSpPr>
        <xdr:cNvPr id="247" name="直線コネクタ 246"/>
        <xdr:cNvCxnSpPr/>
      </xdr:nvCxnSpPr>
      <xdr:spPr>
        <a:xfrm flipV="1">
          <a:off x="1130300" y="16964907"/>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8" name="フローチャート: 判断 247"/>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67448</xdr:rowOff>
    </xdr:from>
    <xdr:ext cx="599010" cy="259045"/>
    <xdr:sp macro="" textlink="">
      <xdr:nvSpPr>
        <xdr:cNvPr id="249" name="テキスト ボックス 248"/>
        <xdr:cNvSpPr txBox="1"/>
      </xdr:nvSpPr>
      <xdr:spPr>
        <a:xfrm>
          <a:off x="1719795" y="165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50" name="フローチャート: 判断 249"/>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99623</xdr:rowOff>
    </xdr:from>
    <xdr:ext cx="599010" cy="259045"/>
    <xdr:sp macro="" textlink="">
      <xdr:nvSpPr>
        <xdr:cNvPr id="251" name="テキスト ボックス 250"/>
        <xdr:cNvSpPr txBox="1"/>
      </xdr:nvSpPr>
      <xdr:spPr>
        <a:xfrm>
          <a:off x="830795" y="1655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30207</xdr:rowOff>
    </xdr:from>
    <xdr:to>
      <xdr:col>24</xdr:col>
      <xdr:colOff>114300</xdr:colOff>
      <xdr:row>95</xdr:row>
      <xdr:rowOff>131807</xdr:rowOff>
    </xdr:to>
    <xdr:sp macro="" textlink="">
      <xdr:nvSpPr>
        <xdr:cNvPr id="257" name="楕円 256"/>
        <xdr:cNvSpPr/>
      </xdr:nvSpPr>
      <xdr:spPr>
        <a:xfrm>
          <a:off x="4584700" y="1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8634</xdr:rowOff>
    </xdr:from>
    <xdr:ext cx="599010" cy="259045"/>
    <xdr:sp macro="" textlink="">
      <xdr:nvSpPr>
        <xdr:cNvPr id="258" name="扶助費該当値テキスト"/>
        <xdr:cNvSpPr txBox="1"/>
      </xdr:nvSpPr>
      <xdr:spPr>
        <a:xfrm>
          <a:off x="4686300" y="1629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146145</xdr:rowOff>
    </xdr:from>
    <xdr:to>
      <xdr:col>20</xdr:col>
      <xdr:colOff>38100</xdr:colOff>
      <xdr:row>98</xdr:row>
      <xdr:rowOff>76295</xdr:rowOff>
    </xdr:to>
    <xdr:sp macro="" textlink="">
      <xdr:nvSpPr>
        <xdr:cNvPr id="259" name="楕円 258"/>
        <xdr:cNvSpPr/>
      </xdr:nvSpPr>
      <xdr:spPr>
        <a:xfrm>
          <a:off x="3746500" y="167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67422</xdr:rowOff>
    </xdr:from>
    <xdr:ext cx="599010" cy="259045"/>
    <xdr:sp macro="" textlink="">
      <xdr:nvSpPr>
        <xdr:cNvPr id="260" name="テキスト ボックス 259"/>
        <xdr:cNvSpPr txBox="1"/>
      </xdr:nvSpPr>
      <xdr:spPr>
        <a:xfrm>
          <a:off x="3497795" y="1686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25749</xdr:rowOff>
    </xdr:from>
    <xdr:to>
      <xdr:col>15</xdr:col>
      <xdr:colOff>101600</xdr:colOff>
      <xdr:row>98</xdr:row>
      <xdr:rowOff>127349</xdr:rowOff>
    </xdr:to>
    <xdr:sp macro="" textlink="">
      <xdr:nvSpPr>
        <xdr:cNvPr id="261" name="楕円 260"/>
        <xdr:cNvSpPr/>
      </xdr:nvSpPr>
      <xdr:spPr>
        <a:xfrm>
          <a:off x="2857500" y="1682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118476</xdr:rowOff>
    </xdr:from>
    <xdr:ext cx="599010" cy="259045"/>
    <xdr:sp macro="" textlink="">
      <xdr:nvSpPr>
        <xdr:cNvPr id="262" name="テキスト ボックス 261"/>
        <xdr:cNvSpPr txBox="1"/>
      </xdr:nvSpPr>
      <xdr:spPr>
        <a:xfrm>
          <a:off x="2608795" y="1692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112007</xdr:rowOff>
    </xdr:from>
    <xdr:to>
      <xdr:col>10</xdr:col>
      <xdr:colOff>165100</xdr:colOff>
      <xdr:row>99</xdr:row>
      <xdr:rowOff>42157</xdr:rowOff>
    </xdr:to>
    <xdr:sp macro="" textlink="">
      <xdr:nvSpPr>
        <xdr:cNvPr id="263" name="楕円 262"/>
        <xdr:cNvSpPr/>
      </xdr:nvSpPr>
      <xdr:spPr>
        <a:xfrm>
          <a:off x="1968500" y="1691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33284</xdr:rowOff>
    </xdr:from>
    <xdr:ext cx="599010" cy="259045"/>
    <xdr:sp macro="" textlink="">
      <xdr:nvSpPr>
        <xdr:cNvPr id="264" name="テキスト ボックス 263"/>
        <xdr:cNvSpPr txBox="1"/>
      </xdr:nvSpPr>
      <xdr:spPr>
        <a:xfrm>
          <a:off x="1719795" y="1700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10128</xdr:rowOff>
    </xdr:from>
    <xdr:to>
      <xdr:col>6</xdr:col>
      <xdr:colOff>38100</xdr:colOff>
      <xdr:row>99</xdr:row>
      <xdr:rowOff>111728</xdr:rowOff>
    </xdr:to>
    <xdr:sp macro="" textlink="">
      <xdr:nvSpPr>
        <xdr:cNvPr id="265" name="楕円 264"/>
        <xdr:cNvSpPr/>
      </xdr:nvSpPr>
      <xdr:spPr>
        <a:xfrm>
          <a:off x="1079500" y="169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102855</xdr:rowOff>
    </xdr:from>
    <xdr:ext cx="534377" cy="259045"/>
    <xdr:sp macro="" textlink="">
      <xdr:nvSpPr>
        <xdr:cNvPr id="266" name="テキスト ボックス 265"/>
        <xdr:cNvSpPr txBox="1"/>
      </xdr:nvSpPr>
      <xdr:spPr>
        <a:xfrm>
          <a:off x="863111" y="170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25872</xdr:rowOff>
    </xdr:from>
    <xdr:to>
      <xdr:col>54</xdr:col>
      <xdr:colOff>189865</xdr:colOff>
      <xdr:row>38</xdr:row>
      <xdr:rowOff>21651</xdr:rowOff>
    </xdr:to>
    <xdr:cxnSp macro="">
      <xdr:nvCxnSpPr>
        <xdr:cNvPr id="290" name="直線コネクタ 289"/>
        <xdr:cNvCxnSpPr/>
      </xdr:nvCxnSpPr>
      <xdr:spPr>
        <a:xfrm flipV="1">
          <a:off x="10475595" y="5855172"/>
          <a:ext cx="1270" cy="68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25478</xdr:rowOff>
    </xdr:from>
    <xdr:ext cx="534377" cy="259045"/>
    <xdr:sp macro="" textlink="">
      <xdr:nvSpPr>
        <xdr:cNvPr id="291" name="補助費等最小値テキスト"/>
        <xdr:cNvSpPr txBox="1"/>
      </xdr:nvSpPr>
      <xdr:spPr>
        <a:xfrm>
          <a:off x="10528300" y="65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21651</xdr:rowOff>
    </xdr:from>
    <xdr:to>
      <xdr:col>55</xdr:col>
      <xdr:colOff>88900</xdr:colOff>
      <xdr:row>38</xdr:row>
      <xdr:rowOff>21651</xdr:rowOff>
    </xdr:to>
    <xdr:cxnSp macro="">
      <xdr:nvCxnSpPr>
        <xdr:cNvPr id="292" name="直線コネクタ 291"/>
        <xdr:cNvCxnSpPr/>
      </xdr:nvCxnSpPr>
      <xdr:spPr>
        <a:xfrm>
          <a:off x="10388600" y="6536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143999</xdr:rowOff>
    </xdr:from>
    <xdr:ext cx="599010" cy="259045"/>
    <xdr:sp macro="" textlink="">
      <xdr:nvSpPr>
        <xdr:cNvPr id="293" name="補助費等最大値テキスト"/>
        <xdr:cNvSpPr txBox="1"/>
      </xdr:nvSpPr>
      <xdr:spPr>
        <a:xfrm>
          <a:off x="10528300" y="563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25872</xdr:rowOff>
    </xdr:from>
    <xdr:to>
      <xdr:col>55</xdr:col>
      <xdr:colOff>88900</xdr:colOff>
      <xdr:row>34</xdr:row>
      <xdr:rowOff>25872</xdr:rowOff>
    </xdr:to>
    <xdr:cxnSp macro="">
      <xdr:nvCxnSpPr>
        <xdr:cNvPr id="294" name="直線コネクタ 293"/>
        <xdr:cNvCxnSpPr/>
      </xdr:nvCxnSpPr>
      <xdr:spPr>
        <a:xfrm>
          <a:off x="10388600" y="585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49578</xdr:rowOff>
    </xdr:from>
    <xdr:to>
      <xdr:col>55</xdr:col>
      <xdr:colOff>0</xdr:colOff>
      <xdr:row>35</xdr:row>
      <xdr:rowOff>74800</xdr:rowOff>
    </xdr:to>
    <xdr:cxnSp macro="">
      <xdr:nvCxnSpPr>
        <xdr:cNvPr id="295" name="直線コネクタ 294"/>
        <xdr:cNvCxnSpPr/>
      </xdr:nvCxnSpPr>
      <xdr:spPr>
        <a:xfrm>
          <a:off x="9639300" y="5364528"/>
          <a:ext cx="838200" cy="7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104581</xdr:rowOff>
    </xdr:from>
    <xdr:ext cx="534377" cy="259045"/>
    <xdr:sp macro="" textlink="">
      <xdr:nvSpPr>
        <xdr:cNvPr id="296" name="補助費等平均値テキスト"/>
        <xdr:cNvSpPr txBox="1"/>
      </xdr:nvSpPr>
      <xdr:spPr>
        <a:xfrm>
          <a:off x="10528300" y="610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126154</xdr:rowOff>
    </xdr:from>
    <xdr:to>
      <xdr:col>55</xdr:col>
      <xdr:colOff>50800</xdr:colOff>
      <xdr:row>36</xdr:row>
      <xdr:rowOff>56304</xdr:rowOff>
    </xdr:to>
    <xdr:sp macro="" textlink="">
      <xdr:nvSpPr>
        <xdr:cNvPr id="297" name="フローチャート: 判断 296"/>
        <xdr:cNvSpPr/>
      </xdr:nvSpPr>
      <xdr:spPr>
        <a:xfrm>
          <a:off x="10426700" y="612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49578</xdr:rowOff>
    </xdr:from>
    <xdr:to>
      <xdr:col>50</xdr:col>
      <xdr:colOff>114300</xdr:colOff>
      <xdr:row>36</xdr:row>
      <xdr:rowOff>44519</xdr:rowOff>
    </xdr:to>
    <xdr:cxnSp macro="">
      <xdr:nvCxnSpPr>
        <xdr:cNvPr id="298" name="直線コネクタ 297"/>
        <xdr:cNvCxnSpPr/>
      </xdr:nvCxnSpPr>
      <xdr:spPr>
        <a:xfrm flipV="1">
          <a:off x="8750300" y="5364528"/>
          <a:ext cx="889000" cy="85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119631</xdr:rowOff>
    </xdr:from>
    <xdr:to>
      <xdr:col>50</xdr:col>
      <xdr:colOff>165100</xdr:colOff>
      <xdr:row>32</xdr:row>
      <xdr:rowOff>49781</xdr:rowOff>
    </xdr:to>
    <xdr:sp macro="" textlink="">
      <xdr:nvSpPr>
        <xdr:cNvPr id="299" name="フローチャート: 判断 298"/>
        <xdr:cNvSpPr/>
      </xdr:nvSpPr>
      <xdr:spPr>
        <a:xfrm>
          <a:off x="9588500" y="543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40908</xdr:rowOff>
    </xdr:from>
    <xdr:ext cx="599010" cy="259045"/>
    <xdr:sp macro="" textlink="">
      <xdr:nvSpPr>
        <xdr:cNvPr id="300" name="テキスト ボックス 299"/>
        <xdr:cNvSpPr txBox="1"/>
      </xdr:nvSpPr>
      <xdr:spPr>
        <a:xfrm>
          <a:off x="9339795" y="552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44519</xdr:rowOff>
    </xdr:from>
    <xdr:to>
      <xdr:col>45</xdr:col>
      <xdr:colOff>177800</xdr:colOff>
      <xdr:row>36</xdr:row>
      <xdr:rowOff>48252</xdr:rowOff>
    </xdr:to>
    <xdr:cxnSp macro="">
      <xdr:nvCxnSpPr>
        <xdr:cNvPr id="301" name="直線コネクタ 300"/>
        <xdr:cNvCxnSpPr/>
      </xdr:nvCxnSpPr>
      <xdr:spPr>
        <a:xfrm flipV="1">
          <a:off x="7861300" y="6216719"/>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115235</xdr:rowOff>
    </xdr:from>
    <xdr:to>
      <xdr:col>46</xdr:col>
      <xdr:colOff>38100</xdr:colOff>
      <xdr:row>37</xdr:row>
      <xdr:rowOff>45385</xdr:rowOff>
    </xdr:to>
    <xdr:sp macro="" textlink="">
      <xdr:nvSpPr>
        <xdr:cNvPr id="302" name="フローチャート: 判断 301"/>
        <xdr:cNvSpPr/>
      </xdr:nvSpPr>
      <xdr:spPr>
        <a:xfrm>
          <a:off x="8699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36512</xdr:rowOff>
    </xdr:from>
    <xdr:ext cx="534377" cy="259045"/>
    <xdr:sp macro="" textlink="">
      <xdr:nvSpPr>
        <xdr:cNvPr id="303" name="テキスト ボックス 302"/>
        <xdr:cNvSpPr txBox="1"/>
      </xdr:nvSpPr>
      <xdr:spPr>
        <a:xfrm>
          <a:off x="8483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41913</xdr:rowOff>
    </xdr:from>
    <xdr:to>
      <xdr:col>41</xdr:col>
      <xdr:colOff>50800</xdr:colOff>
      <xdr:row>36</xdr:row>
      <xdr:rowOff>48252</xdr:rowOff>
    </xdr:to>
    <xdr:cxnSp macro="">
      <xdr:nvCxnSpPr>
        <xdr:cNvPr id="304" name="直線コネクタ 303"/>
        <xdr:cNvCxnSpPr/>
      </xdr:nvCxnSpPr>
      <xdr:spPr>
        <a:xfrm>
          <a:off x="6972300" y="6214113"/>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138354</xdr:rowOff>
    </xdr:from>
    <xdr:to>
      <xdr:col>41</xdr:col>
      <xdr:colOff>101600</xdr:colOff>
      <xdr:row>37</xdr:row>
      <xdr:rowOff>68504</xdr:rowOff>
    </xdr:to>
    <xdr:sp macro="" textlink="">
      <xdr:nvSpPr>
        <xdr:cNvPr id="305" name="フローチャート: 判断 304"/>
        <xdr:cNvSpPr/>
      </xdr:nvSpPr>
      <xdr:spPr>
        <a:xfrm>
          <a:off x="7810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59631</xdr:rowOff>
    </xdr:from>
    <xdr:ext cx="534377" cy="259045"/>
    <xdr:sp macro="" textlink="">
      <xdr:nvSpPr>
        <xdr:cNvPr id="306" name="テキスト ボックス 305"/>
        <xdr:cNvSpPr txBox="1"/>
      </xdr:nvSpPr>
      <xdr:spPr>
        <a:xfrm>
          <a:off x="7594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145798</xdr:rowOff>
    </xdr:from>
    <xdr:to>
      <xdr:col>36</xdr:col>
      <xdr:colOff>165100</xdr:colOff>
      <xdr:row>37</xdr:row>
      <xdr:rowOff>75948</xdr:rowOff>
    </xdr:to>
    <xdr:sp macro="" textlink="">
      <xdr:nvSpPr>
        <xdr:cNvPr id="307" name="フローチャート: 判断 306"/>
        <xdr:cNvSpPr/>
      </xdr:nvSpPr>
      <xdr:spPr>
        <a:xfrm>
          <a:off x="6921500" y="631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67075</xdr:rowOff>
    </xdr:from>
    <xdr:ext cx="534377" cy="259045"/>
    <xdr:sp macro="" textlink="">
      <xdr:nvSpPr>
        <xdr:cNvPr id="308" name="テキスト ボックス 307"/>
        <xdr:cNvSpPr txBox="1"/>
      </xdr:nvSpPr>
      <xdr:spPr>
        <a:xfrm>
          <a:off x="6705111" y="641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24000</xdr:rowOff>
    </xdr:from>
    <xdr:to>
      <xdr:col>55</xdr:col>
      <xdr:colOff>50800</xdr:colOff>
      <xdr:row>35</xdr:row>
      <xdr:rowOff>125600</xdr:rowOff>
    </xdr:to>
    <xdr:sp macro="" textlink="">
      <xdr:nvSpPr>
        <xdr:cNvPr id="314" name="楕円 313"/>
        <xdr:cNvSpPr/>
      </xdr:nvSpPr>
      <xdr:spPr>
        <a:xfrm>
          <a:off x="10426700" y="602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46877</xdr:rowOff>
    </xdr:from>
    <xdr:ext cx="534377" cy="259045"/>
    <xdr:sp macro="" textlink="">
      <xdr:nvSpPr>
        <xdr:cNvPr id="315" name="補助費等該当値テキスト"/>
        <xdr:cNvSpPr txBox="1"/>
      </xdr:nvSpPr>
      <xdr:spPr>
        <a:xfrm>
          <a:off x="10528300" y="58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170228</xdr:rowOff>
    </xdr:from>
    <xdr:to>
      <xdr:col>50</xdr:col>
      <xdr:colOff>165100</xdr:colOff>
      <xdr:row>31</xdr:row>
      <xdr:rowOff>100378</xdr:rowOff>
    </xdr:to>
    <xdr:sp macro="" textlink="">
      <xdr:nvSpPr>
        <xdr:cNvPr id="316" name="楕円 315"/>
        <xdr:cNvSpPr/>
      </xdr:nvSpPr>
      <xdr:spPr>
        <a:xfrm>
          <a:off x="9588500" y="53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116905</xdr:rowOff>
    </xdr:from>
    <xdr:ext cx="599010" cy="259045"/>
    <xdr:sp macro="" textlink="">
      <xdr:nvSpPr>
        <xdr:cNvPr id="317" name="テキスト ボックス 316"/>
        <xdr:cNvSpPr txBox="1"/>
      </xdr:nvSpPr>
      <xdr:spPr>
        <a:xfrm>
          <a:off x="9339795" y="508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165169</xdr:rowOff>
    </xdr:from>
    <xdr:to>
      <xdr:col>46</xdr:col>
      <xdr:colOff>38100</xdr:colOff>
      <xdr:row>36</xdr:row>
      <xdr:rowOff>95319</xdr:rowOff>
    </xdr:to>
    <xdr:sp macro="" textlink="">
      <xdr:nvSpPr>
        <xdr:cNvPr id="318" name="楕円 317"/>
        <xdr:cNvSpPr/>
      </xdr:nvSpPr>
      <xdr:spPr>
        <a:xfrm>
          <a:off x="8699500" y="61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111846</xdr:rowOff>
    </xdr:from>
    <xdr:ext cx="534377" cy="259045"/>
    <xdr:sp macro="" textlink="">
      <xdr:nvSpPr>
        <xdr:cNvPr id="319" name="テキスト ボックス 318"/>
        <xdr:cNvSpPr txBox="1"/>
      </xdr:nvSpPr>
      <xdr:spPr>
        <a:xfrm>
          <a:off x="8483111" y="59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168902</xdr:rowOff>
    </xdr:from>
    <xdr:to>
      <xdr:col>41</xdr:col>
      <xdr:colOff>101600</xdr:colOff>
      <xdr:row>36</xdr:row>
      <xdr:rowOff>99052</xdr:rowOff>
    </xdr:to>
    <xdr:sp macro="" textlink="">
      <xdr:nvSpPr>
        <xdr:cNvPr id="320" name="楕円 319"/>
        <xdr:cNvSpPr/>
      </xdr:nvSpPr>
      <xdr:spPr>
        <a:xfrm>
          <a:off x="7810500" y="616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115579</xdr:rowOff>
    </xdr:from>
    <xdr:ext cx="534377" cy="259045"/>
    <xdr:sp macro="" textlink="">
      <xdr:nvSpPr>
        <xdr:cNvPr id="321" name="テキスト ボックス 320"/>
        <xdr:cNvSpPr txBox="1"/>
      </xdr:nvSpPr>
      <xdr:spPr>
        <a:xfrm>
          <a:off x="7594111" y="59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162563</xdr:rowOff>
    </xdr:from>
    <xdr:to>
      <xdr:col>36</xdr:col>
      <xdr:colOff>165100</xdr:colOff>
      <xdr:row>36</xdr:row>
      <xdr:rowOff>92713</xdr:rowOff>
    </xdr:to>
    <xdr:sp macro="" textlink="">
      <xdr:nvSpPr>
        <xdr:cNvPr id="322" name="楕円 321"/>
        <xdr:cNvSpPr/>
      </xdr:nvSpPr>
      <xdr:spPr>
        <a:xfrm>
          <a:off x="6921500" y="616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109240</xdr:rowOff>
    </xdr:from>
    <xdr:ext cx="534377" cy="259045"/>
    <xdr:sp macro="" textlink="">
      <xdr:nvSpPr>
        <xdr:cNvPr id="323" name="テキスト ボックス 322"/>
        <xdr:cNvSpPr txBox="1"/>
      </xdr:nvSpPr>
      <xdr:spPr>
        <a:xfrm>
          <a:off x="6705111" y="593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48" name="直線コネクタ 347"/>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49" name="普通建設事業費最小値テキスト"/>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50" name="直線コネクタ 349"/>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51" name="普通建設事業費最大値テキスト"/>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52" name="直線コネクタ 351"/>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151485</xdr:rowOff>
    </xdr:from>
    <xdr:to>
      <xdr:col>55</xdr:col>
      <xdr:colOff>0</xdr:colOff>
      <xdr:row>56</xdr:row>
      <xdr:rowOff>78143</xdr:rowOff>
    </xdr:to>
    <xdr:cxnSp macro="">
      <xdr:nvCxnSpPr>
        <xdr:cNvPr id="353" name="直線コネクタ 352"/>
        <xdr:cNvCxnSpPr/>
      </xdr:nvCxnSpPr>
      <xdr:spPr>
        <a:xfrm>
          <a:off x="9639300" y="9066885"/>
          <a:ext cx="838200" cy="6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76458</xdr:rowOff>
    </xdr:from>
    <xdr:ext cx="534377" cy="259045"/>
    <xdr:sp macro="" textlink="">
      <xdr:nvSpPr>
        <xdr:cNvPr id="354" name="普通建設事業費平均値テキスト"/>
        <xdr:cNvSpPr txBox="1"/>
      </xdr:nvSpPr>
      <xdr:spPr>
        <a:xfrm>
          <a:off x="10528300" y="967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5" name="フローチャート: 判断 354"/>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107976</xdr:rowOff>
    </xdr:from>
    <xdr:to>
      <xdr:col>50</xdr:col>
      <xdr:colOff>114300</xdr:colOff>
      <xdr:row>52</xdr:row>
      <xdr:rowOff>151485</xdr:rowOff>
    </xdr:to>
    <xdr:cxnSp macro="">
      <xdr:nvCxnSpPr>
        <xdr:cNvPr id="356" name="直線コネクタ 355"/>
        <xdr:cNvCxnSpPr/>
      </xdr:nvCxnSpPr>
      <xdr:spPr>
        <a:xfrm>
          <a:off x="8750300" y="9023376"/>
          <a:ext cx="889000" cy="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57" name="フローチャート: 判断 356"/>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57726</xdr:rowOff>
    </xdr:from>
    <xdr:ext cx="534377" cy="259045"/>
    <xdr:sp macro="" textlink="">
      <xdr:nvSpPr>
        <xdr:cNvPr id="358" name="テキスト ボックス 357"/>
        <xdr:cNvSpPr txBox="1"/>
      </xdr:nvSpPr>
      <xdr:spPr>
        <a:xfrm>
          <a:off x="9372111" y="9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107976</xdr:rowOff>
    </xdr:from>
    <xdr:to>
      <xdr:col>45</xdr:col>
      <xdr:colOff>177800</xdr:colOff>
      <xdr:row>56</xdr:row>
      <xdr:rowOff>57862</xdr:rowOff>
    </xdr:to>
    <xdr:cxnSp macro="">
      <xdr:nvCxnSpPr>
        <xdr:cNvPr id="359" name="直線コネクタ 358"/>
        <xdr:cNvCxnSpPr/>
      </xdr:nvCxnSpPr>
      <xdr:spPr>
        <a:xfrm flipV="1">
          <a:off x="7861300" y="9023376"/>
          <a:ext cx="889000" cy="6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60" name="フローチャート: 判断 359"/>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66679</xdr:rowOff>
    </xdr:from>
    <xdr:ext cx="534377" cy="259045"/>
    <xdr:sp macro="" textlink="">
      <xdr:nvSpPr>
        <xdr:cNvPr id="361" name="テキスト ボックス 360"/>
        <xdr:cNvSpPr txBox="1"/>
      </xdr:nvSpPr>
      <xdr:spPr>
        <a:xfrm>
          <a:off x="8483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158179</xdr:rowOff>
    </xdr:from>
    <xdr:to>
      <xdr:col>41</xdr:col>
      <xdr:colOff>50800</xdr:colOff>
      <xdr:row>56</xdr:row>
      <xdr:rowOff>57862</xdr:rowOff>
    </xdr:to>
    <xdr:cxnSp macro="">
      <xdr:nvCxnSpPr>
        <xdr:cNvPr id="362" name="直線コネクタ 361"/>
        <xdr:cNvCxnSpPr/>
      </xdr:nvCxnSpPr>
      <xdr:spPr>
        <a:xfrm>
          <a:off x="6972300" y="9416479"/>
          <a:ext cx="889000" cy="2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3" name="フローチャート: 判断 362"/>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4" name="テキスト ボックス 363"/>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5" name="フローチャート: 判断 364"/>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6" name="テキスト ボックス 365"/>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27343</xdr:rowOff>
    </xdr:from>
    <xdr:to>
      <xdr:col>55</xdr:col>
      <xdr:colOff>50800</xdr:colOff>
      <xdr:row>56</xdr:row>
      <xdr:rowOff>128943</xdr:rowOff>
    </xdr:to>
    <xdr:sp macro="" textlink="">
      <xdr:nvSpPr>
        <xdr:cNvPr id="372" name="楕円 371"/>
        <xdr:cNvSpPr/>
      </xdr:nvSpPr>
      <xdr:spPr>
        <a:xfrm>
          <a:off x="10426700" y="96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50220</xdr:rowOff>
    </xdr:from>
    <xdr:ext cx="534377" cy="259045"/>
    <xdr:sp macro="" textlink="">
      <xdr:nvSpPr>
        <xdr:cNvPr id="373" name="普通建設事業費該当値テキスト"/>
        <xdr:cNvSpPr txBox="1"/>
      </xdr:nvSpPr>
      <xdr:spPr>
        <a:xfrm>
          <a:off x="10528300" y="947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100685</xdr:rowOff>
    </xdr:from>
    <xdr:to>
      <xdr:col>50</xdr:col>
      <xdr:colOff>165100</xdr:colOff>
      <xdr:row>53</xdr:row>
      <xdr:rowOff>30835</xdr:rowOff>
    </xdr:to>
    <xdr:sp macro="" textlink="">
      <xdr:nvSpPr>
        <xdr:cNvPr id="374" name="楕円 373"/>
        <xdr:cNvSpPr/>
      </xdr:nvSpPr>
      <xdr:spPr>
        <a:xfrm>
          <a:off x="9588500" y="90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47362</xdr:rowOff>
    </xdr:from>
    <xdr:ext cx="599010" cy="259045"/>
    <xdr:sp macro="" textlink="">
      <xdr:nvSpPr>
        <xdr:cNvPr id="375" name="テキスト ボックス 374"/>
        <xdr:cNvSpPr txBox="1"/>
      </xdr:nvSpPr>
      <xdr:spPr>
        <a:xfrm>
          <a:off x="9339795" y="879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57176</xdr:rowOff>
    </xdr:from>
    <xdr:to>
      <xdr:col>46</xdr:col>
      <xdr:colOff>38100</xdr:colOff>
      <xdr:row>52</xdr:row>
      <xdr:rowOff>158776</xdr:rowOff>
    </xdr:to>
    <xdr:sp macro="" textlink="">
      <xdr:nvSpPr>
        <xdr:cNvPr id="376" name="楕円 375"/>
        <xdr:cNvSpPr/>
      </xdr:nvSpPr>
      <xdr:spPr>
        <a:xfrm>
          <a:off x="8699500" y="89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3853</xdr:rowOff>
    </xdr:from>
    <xdr:ext cx="599010" cy="259045"/>
    <xdr:sp macro="" textlink="">
      <xdr:nvSpPr>
        <xdr:cNvPr id="377" name="テキスト ボックス 376"/>
        <xdr:cNvSpPr txBox="1"/>
      </xdr:nvSpPr>
      <xdr:spPr>
        <a:xfrm>
          <a:off x="8450795" y="8747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7062</xdr:rowOff>
    </xdr:from>
    <xdr:to>
      <xdr:col>41</xdr:col>
      <xdr:colOff>101600</xdr:colOff>
      <xdr:row>56</xdr:row>
      <xdr:rowOff>108662</xdr:rowOff>
    </xdr:to>
    <xdr:sp macro="" textlink="">
      <xdr:nvSpPr>
        <xdr:cNvPr id="378" name="楕円 377"/>
        <xdr:cNvSpPr/>
      </xdr:nvSpPr>
      <xdr:spPr>
        <a:xfrm>
          <a:off x="7810500" y="96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125189</xdr:rowOff>
    </xdr:from>
    <xdr:ext cx="534377" cy="259045"/>
    <xdr:sp macro="" textlink="">
      <xdr:nvSpPr>
        <xdr:cNvPr id="379" name="テキスト ボックス 378"/>
        <xdr:cNvSpPr txBox="1"/>
      </xdr:nvSpPr>
      <xdr:spPr>
        <a:xfrm>
          <a:off x="7594111" y="93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107379</xdr:rowOff>
    </xdr:from>
    <xdr:to>
      <xdr:col>36</xdr:col>
      <xdr:colOff>165100</xdr:colOff>
      <xdr:row>55</xdr:row>
      <xdr:rowOff>37529</xdr:rowOff>
    </xdr:to>
    <xdr:sp macro="" textlink="">
      <xdr:nvSpPr>
        <xdr:cNvPr id="380" name="楕円 379"/>
        <xdr:cNvSpPr/>
      </xdr:nvSpPr>
      <xdr:spPr>
        <a:xfrm>
          <a:off x="6921500" y="93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54056</xdr:rowOff>
    </xdr:from>
    <xdr:ext cx="534377" cy="259045"/>
    <xdr:sp macro="" textlink="">
      <xdr:nvSpPr>
        <xdr:cNvPr id="381" name="テキスト ボックス 380"/>
        <xdr:cNvSpPr txBox="1"/>
      </xdr:nvSpPr>
      <xdr:spPr>
        <a:xfrm>
          <a:off x="6705111" y="91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128361</xdr:rowOff>
    </xdr:from>
    <xdr:to>
      <xdr:col>54</xdr:col>
      <xdr:colOff>189865</xdr:colOff>
      <xdr:row>78</xdr:row>
      <xdr:rowOff>115697</xdr:rowOff>
    </xdr:to>
    <xdr:cxnSp macro="">
      <xdr:nvCxnSpPr>
        <xdr:cNvPr id="403" name="直線コネクタ 402"/>
        <xdr:cNvCxnSpPr/>
      </xdr:nvCxnSpPr>
      <xdr:spPr>
        <a:xfrm flipV="1">
          <a:off x="10475595" y="12301311"/>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119524</xdr:rowOff>
    </xdr:from>
    <xdr:ext cx="378565" cy="259045"/>
    <xdr:sp macro="" textlink="">
      <xdr:nvSpPr>
        <xdr:cNvPr id="404" name="普通建設事業費 （ うち新規整備　）最小値テキスト"/>
        <xdr:cNvSpPr txBox="1"/>
      </xdr:nvSpPr>
      <xdr:spPr>
        <a:xfrm>
          <a:off x="10528300" y="134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115697</xdr:rowOff>
    </xdr:from>
    <xdr:to>
      <xdr:col>55</xdr:col>
      <xdr:colOff>88900</xdr:colOff>
      <xdr:row>78</xdr:row>
      <xdr:rowOff>115697</xdr:rowOff>
    </xdr:to>
    <xdr:cxnSp macro="">
      <xdr:nvCxnSpPr>
        <xdr:cNvPr id="405" name="直線コネクタ 404"/>
        <xdr:cNvCxnSpPr/>
      </xdr:nvCxnSpPr>
      <xdr:spPr>
        <a:xfrm>
          <a:off x="10388600" y="1348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75038</xdr:rowOff>
    </xdr:from>
    <xdr:ext cx="534377" cy="259045"/>
    <xdr:sp macro="" textlink="">
      <xdr:nvSpPr>
        <xdr:cNvPr id="406" name="普通建設事業費 （ うち新規整備　）最大値テキスト"/>
        <xdr:cNvSpPr txBox="1"/>
      </xdr:nvSpPr>
      <xdr:spPr>
        <a:xfrm>
          <a:off x="10528300" y="12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128361</xdr:rowOff>
    </xdr:from>
    <xdr:to>
      <xdr:col>55</xdr:col>
      <xdr:colOff>88900</xdr:colOff>
      <xdr:row>71</xdr:row>
      <xdr:rowOff>128361</xdr:rowOff>
    </xdr:to>
    <xdr:cxnSp macro="">
      <xdr:nvCxnSpPr>
        <xdr:cNvPr id="407" name="直線コネクタ 406"/>
        <xdr:cNvCxnSpPr/>
      </xdr:nvCxnSpPr>
      <xdr:spPr>
        <a:xfrm>
          <a:off x="10388600" y="1230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87854</xdr:rowOff>
    </xdr:from>
    <xdr:to>
      <xdr:col>55</xdr:col>
      <xdr:colOff>0</xdr:colOff>
      <xdr:row>77</xdr:row>
      <xdr:rowOff>150307</xdr:rowOff>
    </xdr:to>
    <xdr:cxnSp macro="">
      <xdr:nvCxnSpPr>
        <xdr:cNvPr id="408" name="直線コネクタ 407"/>
        <xdr:cNvCxnSpPr/>
      </xdr:nvCxnSpPr>
      <xdr:spPr>
        <a:xfrm flipV="1">
          <a:off x="9639300" y="12946604"/>
          <a:ext cx="838200" cy="4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43471</xdr:rowOff>
    </xdr:from>
    <xdr:ext cx="534377" cy="259045"/>
    <xdr:sp macro="" textlink="">
      <xdr:nvSpPr>
        <xdr:cNvPr id="409" name="普通建設事業費 （ うち新規整備　）平均値テキスト"/>
        <xdr:cNvSpPr txBox="1"/>
      </xdr:nvSpPr>
      <xdr:spPr>
        <a:xfrm>
          <a:off x="10528300" y="12730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10" name="フローチャート: 判断 409"/>
        <xdr:cNvSpPr/>
      </xdr:nvSpPr>
      <xdr:spPr>
        <a:xfrm>
          <a:off x="10426700" y="1287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61108</xdr:rowOff>
    </xdr:from>
    <xdr:to>
      <xdr:col>50</xdr:col>
      <xdr:colOff>114300</xdr:colOff>
      <xdr:row>77</xdr:row>
      <xdr:rowOff>150307</xdr:rowOff>
    </xdr:to>
    <xdr:cxnSp macro="">
      <xdr:nvCxnSpPr>
        <xdr:cNvPr id="411" name="直線コネクタ 410"/>
        <xdr:cNvCxnSpPr/>
      </xdr:nvCxnSpPr>
      <xdr:spPr>
        <a:xfrm>
          <a:off x="8750300" y="13091308"/>
          <a:ext cx="889000" cy="26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64851</xdr:rowOff>
    </xdr:from>
    <xdr:to>
      <xdr:col>50</xdr:col>
      <xdr:colOff>165100</xdr:colOff>
      <xdr:row>73</xdr:row>
      <xdr:rowOff>166451</xdr:rowOff>
    </xdr:to>
    <xdr:sp macro="" textlink="">
      <xdr:nvSpPr>
        <xdr:cNvPr id="412" name="フローチャート: 判断 411"/>
        <xdr:cNvSpPr/>
      </xdr:nvSpPr>
      <xdr:spPr>
        <a:xfrm>
          <a:off x="9588500" y="125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11528</xdr:rowOff>
    </xdr:from>
    <xdr:ext cx="534377" cy="259045"/>
    <xdr:sp macro="" textlink="">
      <xdr:nvSpPr>
        <xdr:cNvPr id="413" name="テキスト ボックス 412"/>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61108</xdr:rowOff>
    </xdr:from>
    <xdr:to>
      <xdr:col>45</xdr:col>
      <xdr:colOff>177800</xdr:colOff>
      <xdr:row>78</xdr:row>
      <xdr:rowOff>90643</xdr:rowOff>
    </xdr:to>
    <xdr:cxnSp macro="">
      <xdr:nvCxnSpPr>
        <xdr:cNvPr id="414" name="直線コネクタ 413"/>
        <xdr:cNvCxnSpPr/>
      </xdr:nvCxnSpPr>
      <xdr:spPr>
        <a:xfrm flipV="1">
          <a:off x="7861300" y="13091308"/>
          <a:ext cx="889000" cy="37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111394</xdr:rowOff>
    </xdr:from>
    <xdr:to>
      <xdr:col>46</xdr:col>
      <xdr:colOff>38100</xdr:colOff>
      <xdr:row>75</xdr:row>
      <xdr:rowOff>41544</xdr:rowOff>
    </xdr:to>
    <xdr:sp macro="" textlink="">
      <xdr:nvSpPr>
        <xdr:cNvPr id="415" name="フローチャート: 判断 414"/>
        <xdr:cNvSpPr/>
      </xdr:nvSpPr>
      <xdr:spPr>
        <a:xfrm>
          <a:off x="8699500" y="127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58071</xdr:rowOff>
    </xdr:from>
    <xdr:ext cx="534377" cy="259045"/>
    <xdr:sp macro="" textlink="">
      <xdr:nvSpPr>
        <xdr:cNvPr id="416" name="テキスト ボックス 415"/>
        <xdr:cNvSpPr txBox="1"/>
      </xdr:nvSpPr>
      <xdr:spPr>
        <a:xfrm>
          <a:off x="8483111" y="12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35092</xdr:rowOff>
    </xdr:from>
    <xdr:to>
      <xdr:col>41</xdr:col>
      <xdr:colOff>50800</xdr:colOff>
      <xdr:row>78</xdr:row>
      <xdr:rowOff>90643</xdr:rowOff>
    </xdr:to>
    <xdr:cxnSp macro="">
      <xdr:nvCxnSpPr>
        <xdr:cNvPr id="417" name="直線コネクタ 416"/>
        <xdr:cNvCxnSpPr/>
      </xdr:nvCxnSpPr>
      <xdr:spPr>
        <a:xfrm>
          <a:off x="6972300" y="13408192"/>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48164</xdr:rowOff>
    </xdr:from>
    <xdr:to>
      <xdr:col>41</xdr:col>
      <xdr:colOff>101600</xdr:colOff>
      <xdr:row>75</xdr:row>
      <xdr:rowOff>149765</xdr:rowOff>
    </xdr:to>
    <xdr:sp macro="" textlink="">
      <xdr:nvSpPr>
        <xdr:cNvPr id="418" name="フローチャート: 判断 417"/>
        <xdr:cNvSpPr/>
      </xdr:nvSpPr>
      <xdr:spPr>
        <a:xfrm>
          <a:off x="78105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166291</xdr:rowOff>
    </xdr:from>
    <xdr:ext cx="534377" cy="259045"/>
    <xdr:sp macro="" textlink="">
      <xdr:nvSpPr>
        <xdr:cNvPr id="419" name="テキスト ボックス 418"/>
        <xdr:cNvSpPr txBox="1"/>
      </xdr:nvSpPr>
      <xdr:spPr>
        <a:xfrm>
          <a:off x="7594111" y="126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80350</xdr:rowOff>
    </xdr:from>
    <xdr:to>
      <xdr:col>36</xdr:col>
      <xdr:colOff>165100</xdr:colOff>
      <xdr:row>75</xdr:row>
      <xdr:rowOff>10500</xdr:rowOff>
    </xdr:to>
    <xdr:sp macro="" textlink="">
      <xdr:nvSpPr>
        <xdr:cNvPr id="420" name="フローチャート: 判断 419"/>
        <xdr:cNvSpPr/>
      </xdr:nvSpPr>
      <xdr:spPr>
        <a:xfrm>
          <a:off x="6921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27027</xdr:rowOff>
    </xdr:from>
    <xdr:ext cx="534377" cy="259045"/>
    <xdr:sp macro="" textlink="">
      <xdr:nvSpPr>
        <xdr:cNvPr id="421" name="テキスト ボックス 420"/>
        <xdr:cNvSpPr txBox="1"/>
      </xdr:nvSpPr>
      <xdr:spPr>
        <a:xfrm>
          <a:off x="6705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37054</xdr:rowOff>
    </xdr:from>
    <xdr:to>
      <xdr:col>55</xdr:col>
      <xdr:colOff>50800</xdr:colOff>
      <xdr:row>75</xdr:row>
      <xdr:rowOff>138654</xdr:rowOff>
    </xdr:to>
    <xdr:sp macro="" textlink="">
      <xdr:nvSpPr>
        <xdr:cNvPr id="427" name="楕円 426"/>
        <xdr:cNvSpPr/>
      </xdr:nvSpPr>
      <xdr:spPr>
        <a:xfrm>
          <a:off x="10426700" y="128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15481</xdr:rowOff>
    </xdr:from>
    <xdr:ext cx="534377" cy="259045"/>
    <xdr:sp macro="" textlink="">
      <xdr:nvSpPr>
        <xdr:cNvPr id="428" name="普通建設事業費 （ うち新規整備　）該当値テキスト"/>
        <xdr:cNvSpPr txBox="1"/>
      </xdr:nvSpPr>
      <xdr:spPr>
        <a:xfrm>
          <a:off x="10528300" y="1287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99507</xdr:rowOff>
    </xdr:from>
    <xdr:to>
      <xdr:col>50</xdr:col>
      <xdr:colOff>165100</xdr:colOff>
      <xdr:row>78</xdr:row>
      <xdr:rowOff>29657</xdr:rowOff>
    </xdr:to>
    <xdr:sp macro="" textlink="">
      <xdr:nvSpPr>
        <xdr:cNvPr id="429" name="楕円 428"/>
        <xdr:cNvSpPr/>
      </xdr:nvSpPr>
      <xdr:spPr>
        <a:xfrm>
          <a:off x="9588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20784</xdr:rowOff>
    </xdr:from>
    <xdr:ext cx="469744" cy="259045"/>
    <xdr:sp macro="" textlink="">
      <xdr:nvSpPr>
        <xdr:cNvPr id="430" name="テキスト ボックス 429"/>
        <xdr:cNvSpPr txBox="1"/>
      </xdr:nvSpPr>
      <xdr:spPr>
        <a:xfrm>
          <a:off x="9404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10308</xdr:rowOff>
    </xdr:from>
    <xdr:to>
      <xdr:col>46</xdr:col>
      <xdr:colOff>38100</xdr:colOff>
      <xdr:row>76</xdr:row>
      <xdr:rowOff>111908</xdr:rowOff>
    </xdr:to>
    <xdr:sp macro="" textlink="">
      <xdr:nvSpPr>
        <xdr:cNvPr id="431" name="楕円 430"/>
        <xdr:cNvSpPr/>
      </xdr:nvSpPr>
      <xdr:spPr>
        <a:xfrm>
          <a:off x="8699500" y="130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103035</xdr:rowOff>
    </xdr:from>
    <xdr:ext cx="469744" cy="259045"/>
    <xdr:sp macro="" textlink="">
      <xdr:nvSpPr>
        <xdr:cNvPr id="432" name="テキスト ボックス 431"/>
        <xdr:cNvSpPr txBox="1"/>
      </xdr:nvSpPr>
      <xdr:spPr>
        <a:xfrm>
          <a:off x="8515428" y="131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39843</xdr:rowOff>
    </xdr:from>
    <xdr:to>
      <xdr:col>41</xdr:col>
      <xdr:colOff>101600</xdr:colOff>
      <xdr:row>78</xdr:row>
      <xdr:rowOff>141443</xdr:rowOff>
    </xdr:to>
    <xdr:sp macro="" textlink="">
      <xdr:nvSpPr>
        <xdr:cNvPr id="433" name="楕円 432"/>
        <xdr:cNvSpPr/>
      </xdr:nvSpPr>
      <xdr:spPr>
        <a:xfrm>
          <a:off x="7810500" y="134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132570</xdr:rowOff>
    </xdr:from>
    <xdr:ext cx="469744" cy="259045"/>
    <xdr:sp macro="" textlink="">
      <xdr:nvSpPr>
        <xdr:cNvPr id="434" name="テキスト ボックス 433"/>
        <xdr:cNvSpPr txBox="1"/>
      </xdr:nvSpPr>
      <xdr:spPr>
        <a:xfrm>
          <a:off x="7626428" y="1350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155742</xdr:rowOff>
    </xdr:from>
    <xdr:to>
      <xdr:col>36</xdr:col>
      <xdr:colOff>165100</xdr:colOff>
      <xdr:row>78</xdr:row>
      <xdr:rowOff>85892</xdr:rowOff>
    </xdr:to>
    <xdr:sp macro="" textlink="">
      <xdr:nvSpPr>
        <xdr:cNvPr id="435" name="楕円 434"/>
        <xdr:cNvSpPr/>
      </xdr:nvSpPr>
      <xdr:spPr>
        <a:xfrm>
          <a:off x="6921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77019</xdr:rowOff>
    </xdr:from>
    <xdr:ext cx="469744" cy="259045"/>
    <xdr:sp macro="" textlink="">
      <xdr:nvSpPr>
        <xdr:cNvPr id="436" name="テキスト ボックス 435"/>
        <xdr:cNvSpPr txBox="1"/>
      </xdr:nvSpPr>
      <xdr:spPr>
        <a:xfrm>
          <a:off x="6737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4" name="直線コネクタ 463"/>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5" name="普通建設事業費 （ うち更新整備　）最小値テキスト"/>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6" name="直線コネクタ 465"/>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67" name="普通建設事業費 （ うち更新整備　）最大値テキスト"/>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68" name="直線コネクタ 467"/>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74106</xdr:rowOff>
    </xdr:from>
    <xdr:to>
      <xdr:col>55</xdr:col>
      <xdr:colOff>0</xdr:colOff>
      <xdr:row>95</xdr:row>
      <xdr:rowOff>166760</xdr:rowOff>
    </xdr:to>
    <xdr:cxnSp macro="">
      <xdr:nvCxnSpPr>
        <xdr:cNvPr id="469" name="直線コネクタ 468"/>
        <xdr:cNvCxnSpPr/>
      </xdr:nvCxnSpPr>
      <xdr:spPr>
        <a:xfrm>
          <a:off x="9639300" y="15676056"/>
          <a:ext cx="838200" cy="77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30652</xdr:rowOff>
    </xdr:from>
    <xdr:ext cx="534377" cy="259045"/>
    <xdr:sp macro="" textlink="">
      <xdr:nvSpPr>
        <xdr:cNvPr id="470" name="普通建設事業費 （ うち更新整備　）平均値テキスト"/>
        <xdr:cNvSpPr txBox="1"/>
      </xdr:nvSpPr>
      <xdr:spPr>
        <a:xfrm>
          <a:off x="10528300" y="16489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71" name="フローチャート: 判断 470"/>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74106</xdr:rowOff>
    </xdr:from>
    <xdr:to>
      <xdr:col>50</xdr:col>
      <xdr:colOff>114300</xdr:colOff>
      <xdr:row>91</xdr:row>
      <xdr:rowOff>156803</xdr:rowOff>
    </xdr:to>
    <xdr:cxnSp macro="">
      <xdr:nvCxnSpPr>
        <xdr:cNvPr id="472" name="直線コネクタ 471"/>
        <xdr:cNvCxnSpPr/>
      </xdr:nvCxnSpPr>
      <xdr:spPr>
        <a:xfrm flipV="1">
          <a:off x="8750300" y="15676056"/>
          <a:ext cx="889000" cy="8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3" name="フローチャート: 判断 472"/>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149894</xdr:rowOff>
    </xdr:from>
    <xdr:ext cx="534377" cy="259045"/>
    <xdr:sp macro="" textlink="">
      <xdr:nvSpPr>
        <xdr:cNvPr id="474" name="テキスト ボックス 473"/>
        <xdr:cNvSpPr txBox="1"/>
      </xdr:nvSpPr>
      <xdr:spPr>
        <a:xfrm>
          <a:off x="9372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156803</xdr:rowOff>
    </xdr:from>
    <xdr:to>
      <xdr:col>45</xdr:col>
      <xdr:colOff>177800</xdr:colOff>
      <xdr:row>95</xdr:row>
      <xdr:rowOff>154488</xdr:rowOff>
    </xdr:to>
    <xdr:cxnSp macro="">
      <xdr:nvCxnSpPr>
        <xdr:cNvPr id="475" name="直線コネクタ 474"/>
        <xdr:cNvCxnSpPr/>
      </xdr:nvCxnSpPr>
      <xdr:spPr>
        <a:xfrm flipV="1">
          <a:off x="7861300" y="15758753"/>
          <a:ext cx="889000" cy="6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6" name="フローチャート: 判断 475"/>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68499</xdr:rowOff>
    </xdr:from>
    <xdr:ext cx="534377" cy="259045"/>
    <xdr:sp macro="" textlink="">
      <xdr:nvSpPr>
        <xdr:cNvPr id="477" name="テキスト ボックス 476"/>
        <xdr:cNvSpPr txBox="1"/>
      </xdr:nvSpPr>
      <xdr:spPr>
        <a:xfrm>
          <a:off x="8483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112339</xdr:rowOff>
    </xdr:from>
    <xdr:to>
      <xdr:col>41</xdr:col>
      <xdr:colOff>50800</xdr:colOff>
      <xdr:row>95</xdr:row>
      <xdr:rowOff>154488</xdr:rowOff>
    </xdr:to>
    <xdr:cxnSp macro="">
      <xdr:nvCxnSpPr>
        <xdr:cNvPr id="478" name="直線コネクタ 477"/>
        <xdr:cNvCxnSpPr/>
      </xdr:nvCxnSpPr>
      <xdr:spPr>
        <a:xfrm>
          <a:off x="6972300" y="16057189"/>
          <a:ext cx="889000" cy="38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79" name="フローチャート: 判断 478"/>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80" name="テキスト ボックス 479"/>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81" name="フローチャート: 判断 480"/>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82" name="テキスト ボックス 481"/>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115960</xdr:rowOff>
    </xdr:from>
    <xdr:to>
      <xdr:col>55</xdr:col>
      <xdr:colOff>50800</xdr:colOff>
      <xdr:row>96</xdr:row>
      <xdr:rowOff>46110</xdr:rowOff>
    </xdr:to>
    <xdr:sp macro="" textlink="">
      <xdr:nvSpPr>
        <xdr:cNvPr id="488" name="楕円 487"/>
        <xdr:cNvSpPr/>
      </xdr:nvSpPr>
      <xdr:spPr>
        <a:xfrm>
          <a:off x="10426700" y="1640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138837</xdr:rowOff>
    </xdr:from>
    <xdr:ext cx="534377" cy="259045"/>
    <xdr:sp macro="" textlink="">
      <xdr:nvSpPr>
        <xdr:cNvPr id="489" name="普通建設事業費 （ うち更新整備　）該当値テキスト"/>
        <xdr:cNvSpPr txBox="1"/>
      </xdr:nvSpPr>
      <xdr:spPr>
        <a:xfrm>
          <a:off x="10528300" y="1625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23306</xdr:rowOff>
    </xdr:from>
    <xdr:to>
      <xdr:col>50</xdr:col>
      <xdr:colOff>165100</xdr:colOff>
      <xdr:row>91</xdr:row>
      <xdr:rowOff>124906</xdr:rowOff>
    </xdr:to>
    <xdr:sp macro="" textlink="">
      <xdr:nvSpPr>
        <xdr:cNvPr id="490" name="楕円 489"/>
        <xdr:cNvSpPr/>
      </xdr:nvSpPr>
      <xdr:spPr>
        <a:xfrm>
          <a:off x="9588500" y="156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141433</xdr:rowOff>
    </xdr:from>
    <xdr:ext cx="599010" cy="259045"/>
    <xdr:sp macro="" textlink="">
      <xdr:nvSpPr>
        <xdr:cNvPr id="491" name="テキスト ボックス 490"/>
        <xdr:cNvSpPr txBox="1"/>
      </xdr:nvSpPr>
      <xdr:spPr>
        <a:xfrm>
          <a:off x="9339795" y="154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106003</xdr:rowOff>
    </xdr:from>
    <xdr:to>
      <xdr:col>46</xdr:col>
      <xdr:colOff>38100</xdr:colOff>
      <xdr:row>92</xdr:row>
      <xdr:rowOff>36153</xdr:rowOff>
    </xdr:to>
    <xdr:sp macro="" textlink="">
      <xdr:nvSpPr>
        <xdr:cNvPr id="492" name="楕円 491"/>
        <xdr:cNvSpPr/>
      </xdr:nvSpPr>
      <xdr:spPr>
        <a:xfrm>
          <a:off x="8699500" y="1570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52680</xdr:rowOff>
    </xdr:from>
    <xdr:ext cx="534377" cy="259045"/>
    <xdr:sp macro="" textlink="">
      <xdr:nvSpPr>
        <xdr:cNvPr id="493" name="テキスト ボックス 492"/>
        <xdr:cNvSpPr txBox="1"/>
      </xdr:nvSpPr>
      <xdr:spPr>
        <a:xfrm>
          <a:off x="8483111" y="154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103688</xdr:rowOff>
    </xdr:from>
    <xdr:to>
      <xdr:col>41</xdr:col>
      <xdr:colOff>101600</xdr:colOff>
      <xdr:row>96</xdr:row>
      <xdr:rowOff>33838</xdr:rowOff>
    </xdr:to>
    <xdr:sp macro="" textlink="">
      <xdr:nvSpPr>
        <xdr:cNvPr id="494" name="楕円 493"/>
        <xdr:cNvSpPr/>
      </xdr:nvSpPr>
      <xdr:spPr>
        <a:xfrm>
          <a:off x="7810500" y="16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50365</xdr:rowOff>
    </xdr:from>
    <xdr:ext cx="534377" cy="259045"/>
    <xdr:sp macro="" textlink="">
      <xdr:nvSpPr>
        <xdr:cNvPr id="495" name="テキスト ボックス 494"/>
        <xdr:cNvSpPr txBox="1"/>
      </xdr:nvSpPr>
      <xdr:spPr>
        <a:xfrm>
          <a:off x="7594111" y="1616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61539</xdr:rowOff>
    </xdr:from>
    <xdr:to>
      <xdr:col>36</xdr:col>
      <xdr:colOff>165100</xdr:colOff>
      <xdr:row>93</xdr:row>
      <xdr:rowOff>163139</xdr:rowOff>
    </xdr:to>
    <xdr:sp macro="" textlink="">
      <xdr:nvSpPr>
        <xdr:cNvPr id="496" name="楕円 495"/>
        <xdr:cNvSpPr/>
      </xdr:nvSpPr>
      <xdr:spPr>
        <a:xfrm>
          <a:off x="6921500" y="160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8216</xdr:rowOff>
    </xdr:from>
    <xdr:ext cx="534377" cy="259045"/>
    <xdr:sp macro="" textlink="">
      <xdr:nvSpPr>
        <xdr:cNvPr id="497" name="テキスト ボックス 496"/>
        <xdr:cNvSpPr txBox="1"/>
      </xdr:nvSpPr>
      <xdr:spPr>
        <a:xfrm>
          <a:off x="6705111" y="157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9" name="テキスト ボックス 51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3" name="直線コネクタ 522"/>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6" name="災害復旧事業費最大値テキスト"/>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27" name="直線コネクタ 526"/>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33156</xdr:rowOff>
    </xdr:from>
    <xdr:to>
      <xdr:col>85</xdr:col>
      <xdr:colOff>127000</xdr:colOff>
      <xdr:row>39</xdr:row>
      <xdr:rowOff>57012</xdr:rowOff>
    </xdr:to>
    <xdr:cxnSp macro="">
      <xdr:nvCxnSpPr>
        <xdr:cNvPr id="528" name="直線コネクタ 527"/>
        <xdr:cNvCxnSpPr/>
      </xdr:nvCxnSpPr>
      <xdr:spPr>
        <a:xfrm>
          <a:off x="15481300" y="6719706"/>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47459</xdr:rowOff>
    </xdr:from>
    <xdr:ext cx="534377" cy="259045"/>
    <xdr:sp macro="" textlink="">
      <xdr:nvSpPr>
        <xdr:cNvPr id="529" name="災害復旧事業費平均値テキスト"/>
        <xdr:cNvSpPr txBox="1"/>
      </xdr:nvSpPr>
      <xdr:spPr>
        <a:xfrm>
          <a:off x="16370300" y="6391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30" name="フローチャート: 判断 529"/>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159000</xdr:rowOff>
    </xdr:from>
    <xdr:to>
      <xdr:col>81</xdr:col>
      <xdr:colOff>50800</xdr:colOff>
      <xdr:row>39</xdr:row>
      <xdr:rowOff>33156</xdr:rowOff>
    </xdr:to>
    <xdr:cxnSp macro="">
      <xdr:nvCxnSpPr>
        <xdr:cNvPr id="531" name="直線コネクタ 530"/>
        <xdr:cNvCxnSpPr/>
      </xdr:nvCxnSpPr>
      <xdr:spPr>
        <a:xfrm>
          <a:off x="14592300" y="667410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32" name="フローチャート: 判断 531"/>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95601</xdr:rowOff>
    </xdr:from>
    <xdr:ext cx="469744" cy="259045"/>
    <xdr:sp macro="" textlink="">
      <xdr:nvSpPr>
        <xdr:cNvPr id="533" name="テキスト ボックス 532"/>
        <xdr:cNvSpPr txBox="1"/>
      </xdr:nvSpPr>
      <xdr:spPr>
        <a:xfrm>
          <a:off x="15246428" y="64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159000</xdr:rowOff>
    </xdr:from>
    <xdr:to>
      <xdr:col>76</xdr:col>
      <xdr:colOff>114300</xdr:colOff>
      <xdr:row>39</xdr:row>
      <xdr:rowOff>49795</xdr:rowOff>
    </xdr:to>
    <xdr:cxnSp macro="">
      <xdr:nvCxnSpPr>
        <xdr:cNvPr id="534" name="直線コネクタ 533"/>
        <xdr:cNvCxnSpPr/>
      </xdr:nvCxnSpPr>
      <xdr:spPr>
        <a:xfrm flipV="1">
          <a:off x="13703300" y="667410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5" name="フローチャート: 判断 534"/>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6" name="テキスト ボックス 535"/>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49795</xdr:rowOff>
    </xdr:from>
    <xdr:to>
      <xdr:col>71</xdr:col>
      <xdr:colOff>177800</xdr:colOff>
      <xdr:row>39</xdr:row>
      <xdr:rowOff>87204</xdr:rowOff>
    </xdr:to>
    <xdr:cxnSp macro="">
      <xdr:nvCxnSpPr>
        <xdr:cNvPr id="537" name="直線コネクタ 536"/>
        <xdr:cNvCxnSpPr/>
      </xdr:nvCxnSpPr>
      <xdr:spPr>
        <a:xfrm flipV="1">
          <a:off x="12814300" y="6736345"/>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38" name="フローチャート: 判断 537"/>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39" name="テキスト ボックス 538"/>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40" name="フローチャート: 判断 539"/>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136373</xdr:rowOff>
    </xdr:from>
    <xdr:ext cx="469744" cy="259045"/>
    <xdr:sp macro="" textlink="">
      <xdr:nvSpPr>
        <xdr:cNvPr id="541" name="テキスト ボックス 540"/>
        <xdr:cNvSpPr txBox="1"/>
      </xdr:nvSpPr>
      <xdr:spPr>
        <a:xfrm>
          <a:off x="12579428" y="64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6212</xdr:rowOff>
    </xdr:from>
    <xdr:to>
      <xdr:col>85</xdr:col>
      <xdr:colOff>177800</xdr:colOff>
      <xdr:row>39</xdr:row>
      <xdr:rowOff>107812</xdr:rowOff>
    </xdr:to>
    <xdr:sp macro="" textlink="">
      <xdr:nvSpPr>
        <xdr:cNvPr id="547" name="楕円 546"/>
        <xdr:cNvSpPr/>
      </xdr:nvSpPr>
      <xdr:spPr>
        <a:xfrm>
          <a:off x="16268700" y="66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92589</xdr:rowOff>
    </xdr:from>
    <xdr:ext cx="469744" cy="259045"/>
    <xdr:sp macro="" textlink="">
      <xdr:nvSpPr>
        <xdr:cNvPr id="548" name="災害復旧事業費該当値テキスト"/>
        <xdr:cNvSpPr txBox="1"/>
      </xdr:nvSpPr>
      <xdr:spPr>
        <a:xfrm>
          <a:off x="16370300" y="660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153806</xdr:rowOff>
    </xdr:from>
    <xdr:to>
      <xdr:col>81</xdr:col>
      <xdr:colOff>101600</xdr:colOff>
      <xdr:row>39</xdr:row>
      <xdr:rowOff>83956</xdr:rowOff>
    </xdr:to>
    <xdr:sp macro="" textlink="">
      <xdr:nvSpPr>
        <xdr:cNvPr id="549" name="楕円 548"/>
        <xdr:cNvSpPr/>
      </xdr:nvSpPr>
      <xdr:spPr>
        <a:xfrm>
          <a:off x="15430500" y="6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75083</xdr:rowOff>
    </xdr:from>
    <xdr:ext cx="469744" cy="259045"/>
    <xdr:sp macro="" textlink="">
      <xdr:nvSpPr>
        <xdr:cNvPr id="550" name="テキスト ボックス 549"/>
        <xdr:cNvSpPr txBox="1"/>
      </xdr:nvSpPr>
      <xdr:spPr>
        <a:xfrm>
          <a:off x="15246428" y="6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108200</xdr:rowOff>
    </xdr:from>
    <xdr:to>
      <xdr:col>76</xdr:col>
      <xdr:colOff>165100</xdr:colOff>
      <xdr:row>39</xdr:row>
      <xdr:rowOff>38350</xdr:rowOff>
    </xdr:to>
    <xdr:sp macro="" textlink="">
      <xdr:nvSpPr>
        <xdr:cNvPr id="551" name="楕円 550"/>
        <xdr:cNvSpPr/>
      </xdr:nvSpPr>
      <xdr:spPr>
        <a:xfrm>
          <a:off x="14541500" y="66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54877</xdr:rowOff>
    </xdr:from>
    <xdr:ext cx="469744" cy="259045"/>
    <xdr:sp macro="" textlink="">
      <xdr:nvSpPr>
        <xdr:cNvPr id="552" name="テキスト ボックス 551"/>
        <xdr:cNvSpPr txBox="1"/>
      </xdr:nvSpPr>
      <xdr:spPr>
        <a:xfrm>
          <a:off x="14357428" y="639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170445</xdr:rowOff>
    </xdr:from>
    <xdr:to>
      <xdr:col>72</xdr:col>
      <xdr:colOff>38100</xdr:colOff>
      <xdr:row>39</xdr:row>
      <xdr:rowOff>100595</xdr:rowOff>
    </xdr:to>
    <xdr:sp macro="" textlink="">
      <xdr:nvSpPr>
        <xdr:cNvPr id="553" name="楕円 552"/>
        <xdr:cNvSpPr/>
      </xdr:nvSpPr>
      <xdr:spPr>
        <a:xfrm>
          <a:off x="13652500" y="668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117122</xdr:rowOff>
    </xdr:from>
    <xdr:ext cx="469744" cy="259045"/>
    <xdr:sp macro="" textlink="">
      <xdr:nvSpPr>
        <xdr:cNvPr id="554" name="テキスト ボックス 553"/>
        <xdr:cNvSpPr txBox="1"/>
      </xdr:nvSpPr>
      <xdr:spPr>
        <a:xfrm>
          <a:off x="13468428" y="646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36404</xdr:rowOff>
    </xdr:from>
    <xdr:to>
      <xdr:col>67</xdr:col>
      <xdr:colOff>101600</xdr:colOff>
      <xdr:row>39</xdr:row>
      <xdr:rowOff>138004</xdr:rowOff>
    </xdr:to>
    <xdr:sp macro="" textlink="">
      <xdr:nvSpPr>
        <xdr:cNvPr id="555" name="楕円 554"/>
        <xdr:cNvSpPr/>
      </xdr:nvSpPr>
      <xdr:spPr>
        <a:xfrm>
          <a:off x="12763500" y="67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129131</xdr:rowOff>
    </xdr:from>
    <xdr:ext cx="378565" cy="259045"/>
    <xdr:sp macro="" textlink="">
      <xdr:nvSpPr>
        <xdr:cNvPr id="556" name="テキスト ボックス 555"/>
        <xdr:cNvSpPr txBox="1"/>
      </xdr:nvSpPr>
      <xdr:spPr>
        <a:xfrm>
          <a:off x="12625017" y="681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28" name="直線コネクタ 627"/>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29" name="公債費最小値テキスト"/>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30" name="直線コネクタ 629"/>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31" name="公債費最大値テキスト"/>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32" name="直線コネクタ 631"/>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17628</xdr:rowOff>
    </xdr:from>
    <xdr:to>
      <xdr:col>85</xdr:col>
      <xdr:colOff>127000</xdr:colOff>
      <xdr:row>73</xdr:row>
      <xdr:rowOff>22223</xdr:rowOff>
    </xdr:to>
    <xdr:cxnSp macro="">
      <xdr:nvCxnSpPr>
        <xdr:cNvPr id="633" name="直線コネクタ 632"/>
        <xdr:cNvCxnSpPr/>
      </xdr:nvCxnSpPr>
      <xdr:spPr>
        <a:xfrm flipV="1">
          <a:off x="15481300" y="12362028"/>
          <a:ext cx="8382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122762</xdr:rowOff>
    </xdr:from>
    <xdr:ext cx="534377" cy="259045"/>
    <xdr:sp macro="" textlink="">
      <xdr:nvSpPr>
        <xdr:cNvPr id="634" name="公債費平均値テキスト"/>
        <xdr:cNvSpPr txBox="1"/>
      </xdr:nvSpPr>
      <xdr:spPr>
        <a:xfrm>
          <a:off x="16370300" y="12638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5" name="フローチャート: 判断 634"/>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5855</xdr:rowOff>
    </xdr:from>
    <xdr:to>
      <xdr:col>81</xdr:col>
      <xdr:colOff>50800</xdr:colOff>
      <xdr:row>73</xdr:row>
      <xdr:rowOff>22223</xdr:rowOff>
    </xdr:to>
    <xdr:cxnSp macro="">
      <xdr:nvCxnSpPr>
        <xdr:cNvPr id="636" name="直線コネクタ 635"/>
        <xdr:cNvCxnSpPr/>
      </xdr:nvCxnSpPr>
      <xdr:spPr>
        <a:xfrm>
          <a:off x="14592300" y="12521705"/>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37" name="フローチャート: 判断 636"/>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38" name="テキスト ボックス 637"/>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5855</xdr:rowOff>
    </xdr:from>
    <xdr:to>
      <xdr:col>76</xdr:col>
      <xdr:colOff>114300</xdr:colOff>
      <xdr:row>73</xdr:row>
      <xdr:rowOff>26817</xdr:rowOff>
    </xdr:to>
    <xdr:cxnSp macro="">
      <xdr:nvCxnSpPr>
        <xdr:cNvPr id="639" name="直線コネクタ 638"/>
        <xdr:cNvCxnSpPr/>
      </xdr:nvCxnSpPr>
      <xdr:spPr>
        <a:xfrm flipV="1">
          <a:off x="13703300" y="12521705"/>
          <a:ext cx="889000" cy="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40" name="フローチャート: 判断 639"/>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41" name="テキスト ボックス 640"/>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113319</xdr:rowOff>
    </xdr:from>
    <xdr:to>
      <xdr:col>71</xdr:col>
      <xdr:colOff>177800</xdr:colOff>
      <xdr:row>73</xdr:row>
      <xdr:rowOff>26817</xdr:rowOff>
    </xdr:to>
    <xdr:cxnSp macro="">
      <xdr:nvCxnSpPr>
        <xdr:cNvPr id="642" name="直線コネクタ 641"/>
        <xdr:cNvCxnSpPr/>
      </xdr:nvCxnSpPr>
      <xdr:spPr>
        <a:xfrm>
          <a:off x="12814300" y="12457719"/>
          <a:ext cx="8890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3" name="フローチャート: 判断 642"/>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4" name="テキスト ボックス 643"/>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5" name="フローチャート: 判断 644"/>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6" name="テキスト ボックス 645"/>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138278</xdr:rowOff>
    </xdr:from>
    <xdr:to>
      <xdr:col>85</xdr:col>
      <xdr:colOff>177800</xdr:colOff>
      <xdr:row>72</xdr:row>
      <xdr:rowOff>68428</xdr:rowOff>
    </xdr:to>
    <xdr:sp macro="" textlink="">
      <xdr:nvSpPr>
        <xdr:cNvPr id="652" name="楕円 651"/>
        <xdr:cNvSpPr/>
      </xdr:nvSpPr>
      <xdr:spPr>
        <a:xfrm>
          <a:off x="16268700" y="12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161155</xdr:rowOff>
    </xdr:from>
    <xdr:ext cx="534377" cy="259045"/>
    <xdr:sp macro="" textlink="">
      <xdr:nvSpPr>
        <xdr:cNvPr id="653" name="公債費該当値テキスト"/>
        <xdr:cNvSpPr txBox="1"/>
      </xdr:nvSpPr>
      <xdr:spPr>
        <a:xfrm>
          <a:off x="16370300" y="121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142873</xdr:rowOff>
    </xdr:from>
    <xdr:to>
      <xdr:col>81</xdr:col>
      <xdr:colOff>101600</xdr:colOff>
      <xdr:row>73</xdr:row>
      <xdr:rowOff>73023</xdr:rowOff>
    </xdr:to>
    <xdr:sp macro="" textlink="">
      <xdr:nvSpPr>
        <xdr:cNvPr id="654" name="楕円 653"/>
        <xdr:cNvSpPr/>
      </xdr:nvSpPr>
      <xdr:spPr>
        <a:xfrm>
          <a:off x="15430500" y="124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89550</xdr:rowOff>
    </xdr:from>
    <xdr:ext cx="534377" cy="259045"/>
    <xdr:sp macro="" textlink="">
      <xdr:nvSpPr>
        <xdr:cNvPr id="655" name="テキスト ボックス 654"/>
        <xdr:cNvSpPr txBox="1"/>
      </xdr:nvSpPr>
      <xdr:spPr>
        <a:xfrm>
          <a:off x="15214111" y="122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126505</xdr:rowOff>
    </xdr:from>
    <xdr:to>
      <xdr:col>76</xdr:col>
      <xdr:colOff>165100</xdr:colOff>
      <xdr:row>73</xdr:row>
      <xdr:rowOff>56655</xdr:rowOff>
    </xdr:to>
    <xdr:sp macro="" textlink="">
      <xdr:nvSpPr>
        <xdr:cNvPr id="656" name="楕円 655"/>
        <xdr:cNvSpPr/>
      </xdr:nvSpPr>
      <xdr:spPr>
        <a:xfrm>
          <a:off x="14541500" y="124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73182</xdr:rowOff>
    </xdr:from>
    <xdr:ext cx="534377" cy="259045"/>
    <xdr:sp macro="" textlink="">
      <xdr:nvSpPr>
        <xdr:cNvPr id="657" name="テキスト ボックス 656"/>
        <xdr:cNvSpPr txBox="1"/>
      </xdr:nvSpPr>
      <xdr:spPr>
        <a:xfrm>
          <a:off x="14325111" y="122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147467</xdr:rowOff>
    </xdr:from>
    <xdr:to>
      <xdr:col>72</xdr:col>
      <xdr:colOff>38100</xdr:colOff>
      <xdr:row>73</xdr:row>
      <xdr:rowOff>77617</xdr:rowOff>
    </xdr:to>
    <xdr:sp macro="" textlink="">
      <xdr:nvSpPr>
        <xdr:cNvPr id="658" name="楕円 657"/>
        <xdr:cNvSpPr/>
      </xdr:nvSpPr>
      <xdr:spPr>
        <a:xfrm>
          <a:off x="13652500" y="124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94144</xdr:rowOff>
    </xdr:from>
    <xdr:ext cx="534377" cy="259045"/>
    <xdr:sp macro="" textlink="">
      <xdr:nvSpPr>
        <xdr:cNvPr id="659" name="テキスト ボックス 658"/>
        <xdr:cNvSpPr txBox="1"/>
      </xdr:nvSpPr>
      <xdr:spPr>
        <a:xfrm>
          <a:off x="13436111" y="122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62519</xdr:rowOff>
    </xdr:from>
    <xdr:to>
      <xdr:col>67</xdr:col>
      <xdr:colOff>101600</xdr:colOff>
      <xdr:row>72</xdr:row>
      <xdr:rowOff>164119</xdr:rowOff>
    </xdr:to>
    <xdr:sp macro="" textlink="">
      <xdr:nvSpPr>
        <xdr:cNvPr id="660" name="楕円 659"/>
        <xdr:cNvSpPr/>
      </xdr:nvSpPr>
      <xdr:spPr>
        <a:xfrm>
          <a:off x="12763500" y="124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9196</xdr:rowOff>
    </xdr:from>
    <xdr:ext cx="534377" cy="259045"/>
    <xdr:sp macro="" textlink="">
      <xdr:nvSpPr>
        <xdr:cNvPr id="661" name="テキスト ボックス 660"/>
        <xdr:cNvSpPr txBox="1"/>
      </xdr:nvSpPr>
      <xdr:spPr>
        <a:xfrm>
          <a:off x="12547111" y="1218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5" name="直線コネクタ 684"/>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6" name="積立金最小値テキスト"/>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87" name="直線コネクタ 686"/>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88" name="積立金最大値テキスト"/>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89" name="直線コネクタ 688"/>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20028</xdr:rowOff>
    </xdr:from>
    <xdr:to>
      <xdr:col>85</xdr:col>
      <xdr:colOff>127000</xdr:colOff>
      <xdr:row>98</xdr:row>
      <xdr:rowOff>116897</xdr:rowOff>
    </xdr:to>
    <xdr:cxnSp macro="">
      <xdr:nvCxnSpPr>
        <xdr:cNvPr id="690" name="直線コネクタ 689"/>
        <xdr:cNvCxnSpPr/>
      </xdr:nvCxnSpPr>
      <xdr:spPr>
        <a:xfrm>
          <a:off x="15481300" y="16822128"/>
          <a:ext cx="8382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91" name="積立金平均値テキスト"/>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92" name="フローチャート: 判断 691"/>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20028</xdr:rowOff>
    </xdr:from>
    <xdr:to>
      <xdr:col>81</xdr:col>
      <xdr:colOff>50800</xdr:colOff>
      <xdr:row>98</xdr:row>
      <xdr:rowOff>119869</xdr:rowOff>
    </xdr:to>
    <xdr:cxnSp macro="">
      <xdr:nvCxnSpPr>
        <xdr:cNvPr id="693" name="直線コネクタ 692"/>
        <xdr:cNvCxnSpPr/>
      </xdr:nvCxnSpPr>
      <xdr:spPr>
        <a:xfrm flipV="1">
          <a:off x="14592300" y="16822128"/>
          <a:ext cx="889000" cy="9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4" name="フローチャート: 判断 693"/>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95" name="テキスト ボックス 694"/>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58452</xdr:rowOff>
    </xdr:from>
    <xdr:to>
      <xdr:col>76</xdr:col>
      <xdr:colOff>114300</xdr:colOff>
      <xdr:row>98</xdr:row>
      <xdr:rowOff>119869</xdr:rowOff>
    </xdr:to>
    <xdr:cxnSp macro="">
      <xdr:nvCxnSpPr>
        <xdr:cNvPr id="696" name="直線コネクタ 695"/>
        <xdr:cNvCxnSpPr/>
      </xdr:nvCxnSpPr>
      <xdr:spPr>
        <a:xfrm>
          <a:off x="13703300" y="16860552"/>
          <a:ext cx="889000" cy="6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97" name="フローチャート: 判断 696"/>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8" name="テキスト ボックス 697"/>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157265</xdr:rowOff>
    </xdr:from>
    <xdr:to>
      <xdr:col>71</xdr:col>
      <xdr:colOff>177800</xdr:colOff>
      <xdr:row>98</xdr:row>
      <xdr:rowOff>58452</xdr:rowOff>
    </xdr:to>
    <xdr:cxnSp macro="">
      <xdr:nvCxnSpPr>
        <xdr:cNvPr id="699" name="直線コネクタ 698"/>
        <xdr:cNvCxnSpPr/>
      </xdr:nvCxnSpPr>
      <xdr:spPr>
        <a:xfrm>
          <a:off x="12814300" y="16787915"/>
          <a:ext cx="8890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700" name="フローチャート: 判断 699"/>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701" name="テキスト ボックス 700"/>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702" name="フローチャート: 判断 701"/>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30185</xdr:rowOff>
    </xdr:from>
    <xdr:ext cx="534377" cy="259045"/>
    <xdr:sp macro="" textlink="">
      <xdr:nvSpPr>
        <xdr:cNvPr id="703" name="テキスト ボックス 702"/>
        <xdr:cNvSpPr txBox="1"/>
      </xdr:nvSpPr>
      <xdr:spPr>
        <a:xfrm>
          <a:off x="12547111" y="16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66097</xdr:rowOff>
    </xdr:from>
    <xdr:to>
      <xdr:col>85</xdr:col>
      <xdr:colOff>177800</xdr:colOff>
      <xdr:row>98</xdr:row>
      <xdr:rowOff>167697</xdr:rowOff>
    </xdr:to>
    <xdr:sp macro="" textlink="">
      <xdr:nvSpPr>
        <xdr:cNvPr id="709" name="楕円 708"/>
        <xdr:cNvSpPr/>
      </xdr:nvSpPr>
      <xdr:spPr>
        <a:xfrm>
          <a:off x="16268700" y="1686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152474</xdr:rowOff>
    </xdr:from>
    <xdr:ext cx="469744" cy="259045"/>
    <xdr:sp macro="" textlink="">
      <xdr:nvSpPr>
        <xdr:cNvPr id="710" name="積立金該当値テキスト"/>
        <xdr:cNvSpPr txBox="1"/>
      </xdr:nvSpPr>
      <xdr:spPr>
        <a:xfrm>
          <a:off x="16370300" y="1678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140678</xdr:rowOff>
    </xdr:from>
    <xdr:to>
      <xdr:col>81</xdr:col>
      <xdr:colOff>101600</xdr:colOff>
      <xdr:row>98</xdr:row>
      <xdr:rowOff>70828</xdr:rowOff>
    </xdr:to>
    <xdr:sp macro="" textlink="">
      <xdr:nvSpPr>
        <xdr:cNvPr id="711" name="楕円 710"/>
        <xdr:cNvSpPr/>
      </xdr:nvSpPr>
      <xdr:spPr>
        <a:xfrm>
          <a:off x="15430500" y="167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61955</xdr:rowOff>
    </xdr:from>
    <xdr:ext cx="534377" cy="259045"/>
    <xdr:sp macro="" textlink="">
      <xdr:nvSpPr>
        <xdr:cNvPr id="712" name="テキスト ボックス 711"/>
        <xdr:cNvSpPr txBox="1"/>
      </xdr:nvSpPr>
      <xdr:spPr>
        <a:xfrm>
          <a:off x="15214111" y="1686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69069</xdr:rowOff>
    </xdr:from>
    <xdr:to>
      <xdr:col>76</xdr:col>
      <xdr:colOff>165100</xdr:colOff>
      <xdr:row>98</xdr:row>
      <xdr:rowOff>170669</xdr:rowOff>
    </xdr:to>
    <xdr:sp macro="" textlink="">
      <xdr:nvSpPr>
        <xdr:cNvPr id="713" name="楕円 712"/>
        <xdr:cNvSpPr/>
      </xdr:nvSpPr>
      <xdr:spPr>
        <a:xfrm>
          <a:off x="14541500" y="1687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161796</xdr:rowOff>
    </xdr:from>
    <xdr:ext cx="469744" cy="259045"/>
    <xdr:sp macro="" textlink="">
      <xdr:nvSpPr>
        <xdr:cNvPr id="714" name="テキスト ボックス 713"/>
        <xdr:cNvSpPr txBox="1"/>
      </xdr:nvSpPr>
      <xdr:spPr>
        <a:xfrm>
          <a:off x="14357428" y="1696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7652</xdr:rowOff>
    </xdr:from>
    <xdr:to>
      <xdr:col>72</xdr:col>
      <xdr:colOff>38100</xdr:colOff>
      <xdr:row>98</xdr:row>
      <xdr:rowOff>109252</xdr:rowOff>
    </xdr:to>
    <xdr:sp macro="" textlink="">
      <xdr:nvSpPr>
        <xdr:cNvPr id="715" name="楕円 714"/>
        <xdr:cNvSpPr/>
      </xdr:nvSpPr>
      <xdr:spPr>
        <a:xfrm>
          <a:off x="13652500" y="168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100379</xdr:rowOff>
    </xdr:from>
    <xdr:ext cx="469744" cy="259045"/>
    <xdr:sp macro="" textlink="">
      <xdr:nvSpPr>
        <xdr:cNvPr id="716" name="テキスト ボックス 715"/>
        <xdr:cNvSpPr txBox="1"/>
      </xdr:nvSpPr>
      <xdr:spPr>
        <a:xfrm>
          <a:off x="13468428" y="169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106465</xdr:rowOff>
    </xdr:from>
    <xdr:to>
      <xdr:col>67</xdr:col>
      <xdr:colOff>101600</xdr:colOff>
      <xdr:row>98</xdr:row>
      <xdr:rowOff>36615</xdr:rowOff>
    </xdr:to>
    <xdr:sp macro="" textlink="">
      <xdr:nvSpPr>
        <xdr:cNvPr id="717" name="楕円 716"/>
        <xdr:cNvSpPr/>
      </xdr:nvSpPr>
      <xdr:spPr>
        <a:xfrm>
          <a:off x="12763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27742</xdr:rowOff>
    </xdr:from>
    <xdr:ext cx="534377" cy="259045"/>
    <xdr:sp macro="" textlink="">
      <xdr:nvSpPr>
        <xdr:cNvPr id="718" name="テキスト ボックス 717"/>
        <xdr:cNvSpPr txBox="1"/>
      </xdr:nvSpPr>
      <xdr:spPr>
        <a:xfrm>
          <a:off x="12547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42" name="直線コネクタ 741"/>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5" name="投資及び出資金最大値テキスト"/>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6" name="直線コネクタ 745"/>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71628</xdr:rowOff>
    </xdr:from>
    <xdr:to>
      <xdr:col>116</xdr:col>
      <xdr:colOff>63500</xdr:colOff>
      <xdr:row>30</xdr:row>
      <xdr:rowOff>104140</xdr:rowOff>
    </xdr:to>
    <xdr:cxnSp macro="">
      <xdr:nvCxnSpPr>
        <xdr:cNvPr id="747" name="直線コネクタ 746"/>
        <xdr:cNvCxnSpPr/>
      </xdr:nvCxnSpPr>
      <xdr:spPr>
        <a:xfrm flipV="1">
          <a:off x="21323300" y="5215128"/>
          <a:ext cx="8382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43832</xdr:rowOff>
    </xdr:from>
    <xdr:ext cx="469744" cy="259045"/>
    <xdr:sp macro="" textlink="">
      <xdr:nvSpPr>
        <xdr:cNvPr id="748" name="投資及び出資金平均値テキスト"/>
        <xdr:cNvSpPr txBox="1"/>
      </xdr:nvSpPr>
      <xdr:spPr>
        <a:xfrm>
          <a:off x="22212300" y="621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49" name="フローチャート: 判断 748"/>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71501</xdr:rowOff>
    </xdr:from>
    <xdr:to>
      <xdr:col>111</xdr:col>
      <xdr:colOff>177800</xdr:colOff>
      <xdr:row>30</xdr:row>
      <xdr:rowOff>104140</xdr:rowOff>
    </xdr:to>
    <xdr:cxnSp macro="">
      <xdr:nvCxnSpPr>
        <xdr:cNvPr id="750" name="直線コネクタ 749"/>
        <xdr:cNvCxnSpPr/>
      </xdr:nvCxnSpPr>
      <xdr:spPr>
        <a:xfrm>
          <a:off x="20434300" y="5215001"/>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51" name="フローチャート: 判断 750"/>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129938</xdr:rowOff>
    </xdr:from>
    <xdr:ext cx="469744" cy="259045"/>
    <xdr:sp macro="" textlink="">
      <xdr:nvSpPr>
        <xdr:cNvPr id="752" name="テキスト ボックス 751"/>
        <xdr:cNvSpPr txBox="1"/>
      </xdr:nvSpPr>
      <xdr:spPr>
        <a:xfrm>
          <a:off x="21088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71501</xdr:rowOff>
    </xdr:from>
    <xdr:to>
      <xdr:col>107</xdr:col>
      <xdr:colOff>50800</xdr:colOff>
      <xdr:row>31</xdr:row>
      <xdr:rowOff>92202</xdr:rowOff>
    </xdr:to>
    <xdr:cxnSp macro="">
      <xdr:nvCxnSpPr>
        <xdr:cNvPr id="753" name="直線コネクタ 752"/>
        <xdr:cNvCxnSpPr/>
      </xdr:nvCxnSpPr>
      <xdr:spPr>
        <a:xfrm flipV="1">
          <a:off x="19545300" y="5215001"/>
          <a:ext cx="889000" cy="1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4" name="フローチャート: 判断 753"/>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61231</xdr:rowOff>
    </xdr:from>
    <xdr:ext cx="469744" cy="259045"/>
    <xdr:sp macro="" textlink="">
      <xdr:nvSpPr>
        <xdr:cNvPr id="755" name="テキスト ボックス 754"/>
        <xdr:cNvSpPr txBox="1"/>
      </xdr:nvSpPr>
      <xdr:spPr>
        <a:xfrm>
          <a:off x="20199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32385</xdr:rowOff>
    </xdr:from>
    <xdr:to>
      <xdr:col>102</xdr:col>
      <xdr:colOff>114300</xdr:colOff>
      <xdr:row>31</xdr:row>
      <xdr:rowOff>92202</xdr:rowOff>
    </xdr:to>
    <xdr:cxnSp macro="">
      <xdr:nvCxnSpPr>
        <xdr:cNvPr id="756" name="直線コネクタ 755"/>
        <xdr:cNvCxnSpPr/>
      </xdr:nvCxnSpPr>
      <xdr:spPr>
        <a:xfrm>
          <a:off x="18656300" y="5347335"/>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7" name="フローチャート: 判断 756"/>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65041</xdr:rowOff>
    </xdr:from>
    <xdr:ext cx="469744" cy="259045"/>
    <xdr:sp macro="" textlink="">
      <xdr:nvSpPr>
        <xdr:cNvPr id="758" name="テキスト ボックス 757"/>
        <xdr:cNvSpPr txBox="1"/>
      </xdr:nvSpPr>
      <xdr:spPr>
        <a:xfrm>
          <a:off x="19310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59" name="フローチャート: 判断 758"/>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58056</xdr:rowOff>
    </xdr:from>
    <xdr:ext cx="469744" cy="259045"/>
    <xdr:sp macro="" textlink="">
      <xdr:nvSpPr>
        <xdr:cNvPr id="760" name="テキスト ボックス 759"/>
        <xdr:cNvSpPr txBox="1"/>
      </xdr:nvSpPr>
      <xdr:spPr>
        <a:xfrm>
          <a:off x="18421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20828</xdr:rowOff>
    </xdr:from>
    <xdr:to>
      <xdr:col>116</xdr:col>
      <xdr:colOff>114300</xdr:colOff>
      <xdr:row>30</xdr:row>
      <xdr:rowOff>122428</xdr:rowOff>
    </xdr:to>
    <xdr:sp macro="" textlink="">
      <xdr:nvSpPr>
        <xdr:cNvPr id="766" name="楕円 765"/>
        <xdr:cNvSpPr/>
      </xdr:nvSpPr>
      <xdr:spPr>
        <a:xfrm>
          <a:off x="22110700" y="516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145305</xdr:rowOff>
    </xdr:from>
    <xdr:ext cx="534377" cy="259045"/>
    <xdr:sp macro="" textlink="">
      <xdr:nvSpPr>
        <xdr:cNvPr id="767" name="投資及び出資金該当値テキスト"/>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53340</xdr:rowOff>
    </xdr:from>
    <xdr:to>
      <xdr:col>112</xdr:col>
      <xdr:colOff>38100</xdr:colOff>
      <xdr:row>30</xdr:row>
      <xdr:rowOff>154940</xdr:rowOff>
    </xdr:to>
    <xdr:sp macro="" textlink="">
      <xdr:nvSpPr>
        <xdr:cNvPr id="768" name="楕円 767"/>
        <xdr:cNvSpPr/>
      </xdr:nvSpPr>
      <xdr:spPr>
        <a:xfrm>
          <a:off x="21272500" y="51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17</xdr:rowOff>
    </xdr:from>
    <xdr:ext cx="534377" cy="259045"/>
    <xdr:sp macro="" textlink="">
      <xdr:nvSpPr>
        <xdr:cNvPr id="769" name="テキスト ボックス 768"/>
        <xdr:cNvSpPr txBox="1"/>
      </xdr:nvSpPr>
      <xdr:spPr>
        <a:xfrm>
          <a:off x="21056111" y="49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20701</xdr:rowOff>
    </xdr:from>
    <xdr:to>
      <xdr:col>107</xdr:col>
      <xdr:colOff>101600</xdr:colOff>
      <xdr:row>30</xdr:row>
      <xdr:rowOff>122301</xdr:rowOff>
    </xdr:to>
    <xdr:sp macro="" textlink="">
      <xdr:nvSpPr>
        <xdr:cNvPr id="770" name="楕円 769"/>
        <xdr:cNvSpPr/>
      </xdr:nvSpPr>
      <xdr:spPr>
        <a:xfrm>
          <a:off x="20383500" y="51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138828</xdr:rowOff>
    </xdr:from>
    <xdr:ext cx="534377" cy="259045"/>
    <xdr:sp macro="" textlink="">
      <xdr:nvSpPr>
        <xdr:cNvPr id="771" name="テキスト ボックス 770"/>
        <xdr:cNvSpPr txBox="1"/>
      </xdr:nvSpPr>
      <xdr:spPr>
        <a:xfrm>
          <a:off x="20167111" y="493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41402</xdr:rowOff>
    </xdr:from>
    <xdr:to>
      <xdr:col>102</xdr:col>
      <xdr:colOff>165100</xdr:colOff>
      <xdr:row>31</xdr:row>
      <xdr:rowOff>143002</xdr:rowOff>
    </xdr:to>
    <xdr:sp macro="" textlink="">
      <xdr:nvSpPr>
        <xdr:cNvPr id="772" name="楕円 771"/>
        <xdr:cNvSpPr/>
      </xdr:nvSpPr>
      <xdr:spPr>
        <a:xfrm>
          <a:off x="19494500" y="53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159529</xdr:rowOff>
    </xdr:from>
    <xdr:ext cx="534377" cy="259045"/>
    <xdr:sp macro="" textlink="">
      <xdr:nvSpPr>
        <xdr:cNvPr id="773" name="テキスト ボックス 772"/>
        <xdr:cNvSpPr txBox="1"/>
      </xdr:nvSpPr>
      <xdr:spPr>
        <a:xfrm>
          <a:off x="19278111" y="513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153035</xdr:rowOff>
    </xdr:from>
    <xdr:to>
      <xdr:col>98</xdr:col>
      <xdr:colOff>38100</xdr:colOff>
      <xdr:row>31</xdr:row>
      <xdr:rowOff>83185</xdr:rowOff>
    </xdr:to>
    <xdr:sp macro="" textlink="">
      <xdr:nvSpPr>
        <xdr:cNvPr id="774" name="楕円 773"/>
        <xdr:cNvSpPr/>
      </xdr:nvSpPr>
      <xdr:spPr>
        <a:xfrm>
          <a:off x="18605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99712</xdr:rowOff>
    </xdr:from>
    <xdr:ext cx="534377" cy="259045"/>
    <xdr:sp macro="" textlink="">
      <xdr:nvSpPr>
        <xdr:cNvPr id="775" name="テキスト ボックス 774"/>
        <xdr:cNvSpPr txBox="1"/>
      </xdr:nvSpPr>
      <xdr:spPr>
        <a:xfrm>
          <a:off x="18389111" y="50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5" name="直線コネクタ 794"/>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6" name="貸付金最小値テキスト"/>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797" name="直線コネクタ 796"/>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798" name="貸付金最大値テキスト"/>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799" name="直線コネクタ 798"/>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109582</xdr:rowOff>
    </xdr:from>
    <xdr:to>
      <xdr:col>116</xdr:col>
      <xdr:colOff>63500</xdr:colOff>
      <xdr:row>51</xdr:row>
      <xdr:rowOff>4083</xdr:rowOff>
    </xdr:to>
    <xdr:cxnSp macro="">
      <xdr:nvCxnSpPr>
        <xdr:cNvPr id="800" name="直線コネクタ 799"/>
        <xdr:cNvCxnSpPr/>
      </xdr:nvCxnSpPr>
      <xdr:spPr>
        <a:xfrm>
          <a:off x="21323300" y="8682082"/>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58755</xdr:rowOff>
    </xdr:from>
    <xdr:ext cx="469744" cy="259045"/>
    <xdr:sp macro="" textlink="">
      <xdr:nvSpPr>
        <xdr:cNvPr id="801" name="貸付金平均値テキスト"/>
        <xdr:cNvSpPr txBox="1"/>
      </xdr:nvSpPr>
      <xdr:spPr>
        <a:xfrm>
          <a:off x="22212300" y="9488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802" name="フローチャート: 判断 801"/>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109582</xdr:rowOff>
    </xdr:from>
    <xdr:to>
      <xdr:col>111</xdr:col>
      <xdr:colOff>177800</xdr:colOff>
      <xdr:row>54</xdr:row>
      <xdr:rowOff>114897</xdr:rowOff>
    </xdr:to>
    <xdr:cxnSp macro="">
      <xdr:nvCxnSpPr>
        <xdr:cNvPr id="803" name="直線コネクタ 802"/>
        <xdr:cNvCxnSpPr/>
      </xdr:nvCxnSpPr>
      <xdr:spPr>
        <a:xfrm flipV="1">
          <a:off x="20434300" y="8682082"/>
          <a:ext cx="889000" cy="69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4" name="フローチャート: 判断 803"/>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62755</xdr:rowOff>
    </xdr:from>
    <xdr:ext cx="469744" cy="259045"/>
    <xdr:sp macro="" textlink="">
      <xdr:nvSpPr>
        <xdr:cNvPr id="805" name="テキスト ボックス 804"/>
        <xdr:cNvSpPr txBox="1"/>
      </xdr:nvSpPr>
      <xdr:spPr>
        <a:xfrm>
          <a:off x="21088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114897</xdr:rowOff>
    </xdr:from>
    <xdr:to>
      <xdr:col>107</xdr:col>
      <xdr:colOff>50800</xdr:colOff>
      <xdr:row>54</xdr:row>
      <xdr:rowOff>137471</xdr:rowOff>
    </xdr:to>
    <xdr:cxnSp macro="">
      <xdr:nvCxnSpPr>
        <xdr:cNvPr id="806" name="直線コネクタ 805"/>
        <xdr:cNvCxnSpPr/>
      </xdr:nvCxnSpPr>
      <xdr:spPr>
        <a:xfrm flipV="1">
          <a:off x="19545300" y="9373197"/>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07" name="フローチャート: 判断 806"/>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88530</xdr:rowOff>
    </xdr:from>
    <xdr:ext cx="469744" cy="259045"/>
    <xdr:sp macro="" textlink="">
      <xdr:nvSpPr>
        <xdr:cNvPr id="808" name="テキスト ボックス 807"/>
        <xdr:cNvSpPr txBox="1"/>
      </xdr:nvSpPr>
      <xdr:spPr>
        <a:xfrm>
          <a:off x="20199428" y="9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98781</xdr:rowOff>
    </xdr:from>
    <xdr:to>
      <xdr:col>102</xdr:col>
      <xdr:colOff>114300</xdr:colOff>
      <xdr:row>54</xdr:row>
      <xdr:rowOff>137471</xdr:rowOff>
    </xdr:to>
    <xdr:cxnSp macro="">
      <xdr:nvCxnSpPr>
        <xdr:cNvPr id="809" name="直線コネクタ 808"/>
        <xdr:cNvCxnSpPr/>
      </xdr:nvCxnSpPr>
      <xdr:spPr>
        <a:xfrm>
          <a:off x="18656300" y="9357081"/>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10" name="フローチャート: 判断 809"/>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75671</xdr:rowOff>
    </xdr:from>
    <xdr:ext cx="469744" cy="259045"/>
    <xdr:sp macro="" textlink="">
      <xdr:nvSpPr>
        <xdr:cNvPr id="811" name="テキスト ボックス 810"/>
        <xdr:cNvSpPr txBox="1"/>
      </xdr:nvSpPr>
      <xdr:spPr>
        <a:xfrm>
          <a:off x="19310428" y="96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12" name="フローチャート: 判断 811"/>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45782</xdr:rowOff>
    </xdr:from>
    <xdr:ext cx="469744" cy="259045"/>
    <xdr:sp macro="" textlink="">
      <xdr:nvSpPr>
        <xdr:cNvPr id="813" name="テキスト ボックス 812"/>
        <xdr:cNvSpPr txBox="1"/>
      </xdr:nvSpPr>
      <xdr:spPr>
        <a:xfrm>
          <a:off x="18421428" y="96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124733</xdr:rowOff>
    </xdr:from>
    <xdr:to>
      <xdr:col>116</xdr:col>
      <xdr:colOff>114300</xdr:colOff>
      <xdr:row>51</xdr:row>
      <xdr:rowOff>54883</xdr:rowOff>
    </xdr:to>
    <xdr:sp macro="" textlink="">
      <xdr:nvSpPr>
        <xdr:cNvPr id="819" name="楕円 818"/>
        <xdr:cNvSpPr/>
      </xdr:nvSpPr>
      <xdr:spPr>
        <a:xfrm>
          <a:off x="22110700" y="86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77760</xdr:rowOff>
    </xdr:from>
    <xdr:ext cx="534377" cy="259045"/>
    <xdr:sp macro="" textlink="">
      <xdr:nvSpPr>
        <xdr:cNvPr id="820" name="貸付金該当値テキスト"/>
        <xdr:cNvSpPr txBox="1"/>
      </xdr:nvSpPr>
      <xdr:spPr>
        <a:xfrm>
          <a:off x="22212300" y="86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58782</xdr:rowOff>
    </xdr:from>
    <xdr:to>
      <xdr:col>112</xdr:col>
      <xdr:colOff>38100</xdr:colOff>
      <xdr:row>50</xdr:row>
      <xdr:rowOff>160382</xdr:rowOff>
    </xdr:to>
    <xdr:sp macro="" textlink="">
      <xdr:nvSpPr>
        <xdr:cNvPr id="821" name="楕円 820"/>
        <xdr:cNvSpPr/>
      </xdr:nvSpPr>
      <xdr:spPr>
        <a:xfrm>
          <a:off x="21272500" y="86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5459</xdr:rowOff>
    </xdr:from>
    <xdr:ext cx="534377" cy="259045"/>
    <xdr:sp macro="" textlink="">
      <xdr:nvSpPr>
        <xdr:cNvPr id="822" name="テキスト ボックス 821"/>
        <xdr:cNvSpPr txBox="1"/>
      </xdr:nvSpPr>
      <xdr:spPr>
        <a:xfrm>
          <a:off x="21056111" y="840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64097</xdr:rowOff>
    </xdr:from>
    <xdr:to>
      <xdr:col>107</xdr:col>
      <xdr:colOff>101600</xdr:colOff>
      <xdr:row>54</xdr:row>
      <xdr:rowOff>165697</xdr:rowOff>
    </xdr:to>
    <xdr:sp macro="" textlink="">
      <xdr:nvSpPr>
        <xdr:cNvPr id="823" name="楕円 822"/>
        <xdr:cNvSpPr/>
      </xdr:nvSpPr>
      <xdr:spPr>
        <a:xfrm>
          <a:off x="20383500" y="9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10774</xdr:rowOff>
    </xdr:from>
    <xdr:ext cx="534377" cy="259045"/>
    <xdr:sp macro="" textlink="">
      <xdr:nvSpPr>
        <xdr:cNvPr id="824" name="テキスト ボックス 823"/>
        <xdr:cNvSpPr txBox="1"/>
      </xdr:nvSpPr>
      <xdr:spPr>
        <a:xfrm>
          <a:off x="20167111" y="90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86671</xdr:rowOff>
    </xdr:from>
    <xdr:to>
      <xdr:col>102</xdr:col>
      <xdr:colOff>165100</xdr:colOff>
      <xdr:row>55</xdr:row>
      <xdr:rowOff>16821</xdr:rowOff>
    </xdr:to>
    <xdr:sp macro="" textlink="">
      <xdr:nvSpPr>
        <xdr:cNvPr id="825" name="楕円 824"/>
        <xdr:cNvSpPr/>
      </xdr:nvSpPr>
      <xdr:spPr>
        <a:xfrm>
          <a:off x="19494500" y="93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33348</xdr:rowOff>
    </xdr:from>
    <xdr:ext cx="534377" cy="259045"/>
    <xdr:sp macro="" textlink="">
      <xdr:nvSpPr>
        <xdr:cNvPr id="826" name="テキスト ボックス 825"/>
        <xdr:cNvSpPr txBox="1"/>
      </xdr:nvSpPr>
      <xdr:spPr>
        <a:xfrm>
          <a:off x="19278111" y="91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47981</xdr:rowOff>
    </xdr:from>
    <xdr:to>
      <xdr:col>98</xdr:col>
      <xdr:colOff>38100</xdr:colOff>
      <xdr:row>54</xdr:row>
      <xdr:rowOff>149581</xdr:rowOff>
    </xdr:to>
    <xdr:sp macro="" textlink="">
      <xdr:nvSpPr>
        <xdr:cNvPr id="827" name="楕円 826"/>
        <xdr:cNvSpPr/>
      </xdr:nvSpPr>
      <xdr:spPr>
        <a:xfrm>
          <a:off x="18605500" y="93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166108</xdr:rowOff>
    </xdr:from>
    <xdr:ext cx="534377" cy="259045"/>
    <xdr:sp macro="" textlink="">
      <xdr:nvSpPr>
        <xdr:cNvPr id="828" name="テキスト ボックス 827"/>
        <xdr:cNvSpPr txBox="1"/>
      </xdr:nvSpPr>
      <xdr:spPr>
        <a:xfrm>
          <a:off x="18389111" y="908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0" name="直線コネクタ 83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1" name="テキスト ボックス 840"/>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5" name="テキスト ボックス 844"/>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49" name="直線コネクタ 848"/>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50" name="繰出金最小値テキスト"/>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51" name="直線コネクタ 850"/>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52" name="繰出金最大値テキスト"/>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3" name="直線コネクタ 852"/>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29058</xdr:rowOff>
    </xdr:from>
    <xdr:to>
      <xdr:col>116</xdr:col>
      <xdr:colOff>63500</xdr:colOff>
      <xdr:row>73</xdr:row>
      <xdr:rowOff>33744</xdr:rowOff>
    </xdr:to>
    <xdr:cxnSp macro="">
      <xdr:nvCxnSpPr>
        <xdr:cNvPr id="854" name="直線コネクタ 853"/>
        <xdr:cNvCxnSpPr/>
      </xdr:nvCxnSpPr>
      <xdr:spPr>
        <a:xfrm flipV="1">
          <a:off x="21323300" y="1254490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46467</xdr:rowOff>
    </xdr:from>
    <xdr:ext cx="534377" cy="259045"/>
    <xdr:sp macro="" textlink="">
      <xdr:nvSpPr>
        <xdr:cNvPr id="855" name="繰出金平均値テキスト"/>
        <xdr:cNvSpPr txBox="1"/>
      </xdr:nvSpPr>
      <xdr:spPr>
        <a:xfrm>
          <a:off x="22212300" y="1273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56" name="フローチャート: 判断 855"/>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33744</xdr:rowOff>
    </xdr:from>
    <xdr:to>
      <xdr:col>111</xdr:col>
      <xdr:colOff>177800</xdr:colOff>
      <xdr:row>73</xdr:row>
      <xdr:rowOff>107011</xdr:rowOff>
    </xdr:to>
    <xdr:cxnSp macro="">
      <xdr:nvCxnSpPr>
        <xdr:cNvPr id="857" name="直線コネクタ 856"/>
        <xdr:cNvCxnSpPr/>
      </xdr:nvCxnSpPr>
      <xdr:spPr>
        <a:xfrm flipV="1">
          <a:off x="20434300" y="12549594"/>
          <a:ext cx="8890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58" name="フローチャート: 判断 857"/>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39152</xdr:rowOff>
    </xdr:from>
    <xdr:ext cx="534377" cy="259045"/>
    <xdr:sp macro="" textlink="">
      <xdr:nvSpPr>
        <xdr:cNvPr id="859" name="テキスト ボックス 858"/>
        <xdr:cNvSpPr txBox="1"/>
      </xdr:nvSpPr>
      <xdr:spPr>
        <a:xfrm>
          <a:off x="21056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107011</xdr:rowOff>
    </xdr:from>
    <xdr:to>
      <xdr:col>107</xdr:col>
      <xdr:colOff>50800</xdr:colOff>
      <xdr:row>73</xdr:row>
      <xdr:rowOff>118383</xdr:rowOff>
    </xdr:to>
    <xdr:cxnSp macro="">
      <xdr:nvCxnSpPr>
        <xdr:cNvPr id="860" name="直線コネクタ 859"/>
        <xdr:cNvCxnSpPr/>
      </xdr:nvCxnSpPr>
      <xdr:spPr>
        <a:xfrm flipV="1">
          <a:off x="19545300" y="12622861"/>
          <a:ext cx="889000" cy="1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61" name="フローチャート: 判断 860"/>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43324</xdr:rowOff>
    </xdr:from>
    <xdr:ext cx="534377" cy="259045"/>
    <xdr:sp macro="" textlink="">
      <xdr:nvSpPr>
        <xdr:cNvPr id="862" name="テキスト ボックス 861"/>
        <xdr:cNvSpPr txBox="1"/>
      </xdr:nvSpPr>
      <xdr:spPr>
        <a:xfrm>
          <a:off x="20167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118383</xdr:rowOff>
    </xdr:from>
    <xdr:to>
      <xdr:col>102</xdr:col>
      <xdr:colOff>114300</xdr:colOff>
      <xdr:row>73</xdr:row>
      <xdr:rowOff>148387</xdr:rowOff>
    </xdr:to>
    <xdr:cxnSp macro="">
      <xdr:nvCxnSpPr>
        <xdr:cNvPr id="863" name="直線コネクタ 862"/>
        <xdr:cNvCxnSpPr/>
      </xdr:nvCxnSpPr>
      <xdr:spPr>
        <a:xfrm flipV="1">
          <a:off x="18656300" y="12634233"/>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4" name="フローチャート: 判断 863"/>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96588</xdr:rowOff>
    </xdr:from>
    <xdr:ext cx="534377" cy="259045"/>
    <xdr:sp macro="" textlink="">
      <xdr:nvSpPr>
        <xdr:cNvPr id="865" name="テキスト ボックス 864"/>
        <xdr:cNvSpPr txBox="1"/>
      </xdr:nvSpPr>
      <xdr:spPr>
        <a:xfrm>
          <a:off x="19278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66" name="フローチャート: 判断 865"/>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33552</xdr:rowOff>
    </xdr:from>
    <xdr:ext cx="534377" cy="259045"/>
    <xdr:sp macro="" textlink="">
      <xdr:nvSpPr>
        <xdr:cNvPr id="867" name="テキスト ボックス 866"/>
        <xdr:cNvSpPr txBox="1"/>
      </xdr:nvSpPr>
      <xdr:spPr>
        <a:xfrm>
          <a:off x="18389111" y="12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149708</xdr:rowOff>
    </xdr:from>
    <xdr:to>
      <xdr:col>116</xdr:col>
      <xdr:colOff>114300</xdr:colOff>
      <xdr:row>73</xdr:row>
      <xdr:rowOff>79858</xdr:rowOff>
    </xdr:to>
    <xdr:sp macro="" textlink="">
      <xdr:nvSpPr>
        <xdr:cNvPr id="873" name="楕円 872"/>
        <xdr:cNvSpPr/>
      </xdr:nvSpPr>
      <xdr:spPr>
        <a:xfrm>
          <a:off x="221107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1135</xdr:rowOff>
    </xdr:from>
    <xdr:ext cx="534377" cy="259045"/>
    <xdr:sp macro="" textlink="">
      <xdr:nvSpPr>
        <xdr:cNvPr id="874" name="繰出金該当値テキスト"/>
        <xdr:cNvSpPr txBox="1"/>
      </xdr:nvSpPr>
      <xdr:spPr>
        <a:xfrm>
          <a:off x="22212300" y="123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154394</xdr:rowOff>
    </xdr:from>
    <xdr:to>
      <xdr:col>112</xdr:col>
      <xdr:colOff>38100</xdr:colOff>
      <xdr:row>73</xdr:row>
      <xdr:rowOff>84544</xdr:rowOff>
    </xdr:to>
    <xdr:sp macro="" textlink="">
      <xdr:nvSpPr>
        <xdr:cNvPr id="875" name="楕円 874"/>
        <xdr:cNvSpPr/>
      </xdr:nvSpPr>
      <xdr:spPr>
        <a:xfrm>
          <a:off x="21272500" y="124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101071</xdr:rowOff>
    </xdr:from>
    <xdr:ext cx="534377" cy="259045"/>
    <xdr:sp macro="" textlink="">
      <xdr:nvSpPr>
        <xdr:cNvPr id="876" name="テキスト ボックス 875"/>
        <xdr:cNvSpPr txBox="1"/>
      </xdr:nvSpPr>
      <xdr:spPr>
        <a:xfrm>
          <a:off x="21056111" y="1227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56211</xdr:rowOff>
    </xdr:from>
    <xdr:to>
      <xdr:col>107</xdr:col>
      <xdr:colOff>101600</xdr:colOff>
      <xdr:row>73</xdr:row>
      <xdr:rowOff>157811</xdr:rowOff>
    </xdr:to>
    <xdr:sp macro="" textlink="">
      <xdr:nvSpPr>
        <xdr:cNvPr id="877" name="楕円 876"/>
        <xdr:cNvSpPr/>
      </xdr:nvSpPr>
      <xdr:spPr>
        <a:xfrm>
          <a:off x="20383500" y="1257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2888</xdr:rowOff>
    </xdr:from>
    <xdr:ext cx="534377" cy="259045"/>
    <xdr:sp macro="" textlink="">
      <xdr:nvSpPr>
        <xdr:cNvPr id="878" name="テキスト ボックス 877"/>
        <xdr:cNvSpPr txBox="1"/>
      </xdr:nvSpPr>
      <xdr:spPr>
        <a:xfrm>
          <a:off x="20167111" y="1234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67583</xdr:rowOff>
    </xdr:from>
    <xdr:to>
      <xdr:col>102</xdr:col>
      <xdr:colOff>165100</xdr:colOff>
      <xdr:row>73</xdr:row>
      <xdr:rowOff>169183</xdr:rowOff>
    </xdr:to>
    <xdr:sp macro="" textlink="">
      <xdr:nvSpPr>
        <xdr:cNvPr id="879" name="楕円 878"/>
        <xdr:cNvSpPr/>
      </xdr:nvSpPr>
      <xdr:spPr>
        <a:xfrm>
          <a:off x="19494500" y="125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14260</xdr:rowOff>
    </xdr:from>
    <xdr:ext cx="534377" cy="259045"/>
    <xdr:sp macro="" textlink="">
      <xdr:nvSpPr>
        <xdr:cNvPr id="880" name="テキスト ボックス 879"/>
        <xdr:cNvSpPr txBox="1"/>
      </xdr:nvSpPr>
      <xdr:spPr>
        <a:xfrm>
          <a:off x="19278111" y="123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97587</xdr:rowOff>
    </xdr:from>
    <xdr:to>
      <xdr:col>98</xdr:col>
      <xdr:colOff>38100</xdr:colOff>
      <xdr:row>74</xdr:row>
      <xdr:rowOff>27737</xdr:rowOff>
    </xdr:to>
    <xdr:sp macro="" textlink="">
      <xdr:nvSpPr>
        <xdr:cNvPr id="881" name="楕円 880"/>
        <xdr:cNvSpPr/>
      </xdr:nvSpPr>
      <xdr:spPr>
        <a:xfrm>
          <a:off x="18605500" y="126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44264</xdr:rowOff>
    </xdr:from>
    <xdr:ext cx="534377" cy="259045"/>
    <xdr:sp macro="" textlink="">
      <xdr:nvSpPr>
        <xdr:cNvPr id="882" name="テキスト ボックス 881"/>
        <xdr:cNvSpPr txBox="1"/>
      </xdr:nvSpPr>
      <xdr:spPr>
        <a:xfrm>
          <a:off x="18389111" y="123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85,642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年度の市町村合併以降、類似団体と比較して高い水準にあるが、引き続き、職員定数の適正化を着実に図っていく。</a:t>
          </a:r>
        </a:p>
        <a:p>
          <a:r>
            <a:rPr kumimoji="1" lang="ja-JP" altLang="en-US" sz="1300">
              <a:latin typeface="ＭＳ Ｐゴシック" panose="020B0600070205080204" pitchFamily="50" charset="-128"/>
              <a:ea typeface="ＭＳ Ｐゴシック" panose="020B0600070205080204" pitchFamily="50" charset="-128"/>
            </a:rPr>
            <a:t>また、扶助費は住民一人当たり</a:t>
          </a:r>
          <a:r>
            <a:rPr kumimoji="1" lang="en-US" altLang="ja-JP" sz="1300">
              <a:latin typeface="ＭＳ Ｐゴシック" panose="020B0600070205080204" pitchFamily="50" charset="-128"/>
              <a:ea typeface="ＭＳ Ｐゴシック" panose="020B0600070205080204" pitchFamily="50" charset="-128"/>
            </a:rPr>
            <a:t>134,081</a:t>
          </a:r>
          <a:r>
            <a:rPr kumimoji="1" lang="ja-JP" altLang="en-US" sz="1300">
              <a:latin typeface="ＭＳ Ｐゴシック" panose="020B0600070205080204" pitchFamily="50" charset="-128"/>
              <a:ea typeface="ＭＳ Ｐゴシック" panose="020B0600070205080204" pitchFamily="50" charset="-128"/>
            </a:rPr>
            <a:t>円となっており、今後も子どものための教育・保育給付事業や自立支援給付事業等の伸びにより経費が増嵩するものと予測される。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70,340</a:t>
          </a:r>
          <a:r>
            <a:rPr kumimoji="1" lang="ja-JP" altLang="en-US" sz="1300">
              <a:latin typeface="ＭＳ Ｐゴシック" panose="020B0600070205080204" pitchFamily="50" charset="-128"/>
              <a:ea typeface="ＭＳ Ｐゴシック" panose="020B0600070205080204" pitchFamily="50" charset="-128"/>
            </a:rPr>
            <a:t>円で、類似団体と比較して高水準が続いている。大型投資の償還が本格化し、今後も増加が見込まれる。</a:t>
          </a:r>
        </a:p>
        <a:p>
          <a:r>
            <a:rPr kumimoji="1" lang="ja-JP" altLang="en-US" sz="1300">
              <a:latin typeface="ＭＳ Ｐゴシック" panose="020B0600070205080204" pitchFamily="50" charset="-128"/>
              <a:ea typeface="ＭＳ Ｐゴシック" panose="020B0600070205080204" pitchFamily="50" charset="-128"/>
            </a:rPr>
            <a:t>このほか、普通建設事業費（うち更新整備）は、住民一人当たり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46,106</a:t>
          </a:r>
          <a:r>
            <a:rPr kumimoji="1" lang="ja-JP" altLang="en-US" sz="1300">
              <a:latin typeface="ＭＳ Ｐゴシック" panose="020B0600070205080204" pitchFamily="50" charset="-128"/>
              <a:ea typeface="ＭＳ Ｐゴシック" panose="020B0600070205080204" pitchFamily="50" charset="-128"/>
            </a:rPr>
            <a:t>円となっており、類似団体と近い値となっている。</a:t>
          </a:r>
        </a:p>
        <a:p>
          <a:r>
            <a:rPr kumimoji="1" lang="ja-JP" altLang="en-US" sz="1300">
              <a:latin typeface="ＭＳ Ｐゴシック" panose="020B0600070205080204" pitchFamily="50" charset="-128"/>
              <a:ea typeface="ＭＳ Ｐゴシック" panose="020B0600070205080204" pitchFamily="50" charset="-128"/>
            </a:rPr>
            <a:t>なお、維持補修費は豪雪による除雪対策事業の増等で住民一人当たり</a:t>
          </a:r>
          <a:r>
            <a:rPr kumimoji="1" lang="en-US" altLang="ja-JP" sz="1300">
              <a:latin typeface="ＭＳ Ｐゴシック" panose="020B0600070205080204" pitchFamily="50" charset="-128"/>
              <a:ea typeface="ＭＳ Ｐゴシック" panose="020B0600070205080204" pitchFamily="50" charset="-128"/>
            </a:rPr>
            <a:t>25,787</a:t>
          </a:r>
          <a:r>
            <a:rPr kumimoji="1" lang="ja-JP" altLang="en-US" sz="1300">
              <a:latin typeface="ＭＳ Ｐゴシック" panose="020B0600070205080204" pitchFamily="50" charset="-128"/>
              <a:ea typeface="ＭＳ Ｐゴシック" panose="020B0600070205080204" pitchFamily="50" charset="-128"/>
            </a:rPr>
            <a:t>円となり、類似団体と比較して高い水準となっている。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山形県鶴岡市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122,203
121,517
1,311.51
79,466,102
77,255,965
2,171,841
40,408,718
79,798,614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87449</xdr:rowOff>
    </xdr:from>
    <xdr:to>
      <xdr:col>24</xdr:col>
      <xdr:colOff>62865</xdr:colOff>
      <xdr:row>38</xdr:row>
      <xdr:rowOff>35197</xdr:rowOff>
    </xdr:to>
    <xdr:cxnSp macro="">
      <xdr:nvCxnSpPr>
        <xdr:cNvPr id="58" name="直線コネクタ 57"/>
        <xdr:cNvCxnSpPr/>
      </xdr:nvCxnSpPr>
      <xdr:spPr>
        <a:xfrm flipV="1">
          <a:off x="4633595" y="5573849"/>
          <a:ext cx="1270" cy="976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39024</xdr:rowOff>
    </xdr:from>
    <xdr:ext cx="469744" cy="259045"/>
    <xdr:sp macro="" textlink="">
      <xdr:nvSpPr>
        <xdr:cNvPr id="59" name="議会費最小値テキスト"/>
        <xdr:cNvSpPr txBox="1"/>
      </xdr:nvSpPr>
      <xdr:spPr>
        <a:xfrm>
          <a:off x="4686300"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35197</xdr:rowOff>
    </xdr:from>
    <xdr:to>
      <xdr:col>24</xdr:col>
      <xdr:colOff>152400</xdr:colOff>
      <xdr:row>38</xdr:row>
      <xdr:rowOff>35197</xdr:rowOff>
    </xdr:to>
    <xdr:cxnSp macro="">
      <xdr:nvCxnSpPr>
        <xdr:cNvPr id="60" name="直線コネクタ 59"/>
        <xdr:cNvCxnSpPr/>
      </xdr:nvCxnSpPr>
      <xdr:spPr>
        <a:xfrm>
          <a:off x="4546600" y="655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34126</xdr:rowOff>
    </xdr:from>
    <xdr:ext cx="469744" cy="259045"/>
    <xdr:sp macro="" textlink="">
      <xdr:nvSpPr>
        <xdr:cNvPr id="61" name="議会費最大値テキスト"/>
        <xdr:cNvSpPr txBox="1"/>
      </xdr:nvSpPr>
      <xdr:spPr>
        <a:xfrm>
          <a:off x="4686300" y="534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87449</xdr:rowOff>
    </xdr:from>
    <xdr:to>
      <xdr:col>24</xdr:col>
      <xdr:colOff>152400</xdr:colOff>
      <xdr:row>32</xdr:row>
      <xdr:rowOff>87449</xdr:rowOff>
    </xdr:to>
    <xdr:cxnSp macro="">
      <xdr:nvCxnSpPr>
        <xdr:cNvPr id="62" name="直線コネクタ 61"/>
        <xdr:cNvCxnSpPr/>
      </xdr:nvCxnSpPr>
      <xdr:spPr>
        <a:xfrm>
          <a:off x="4546600" y="557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46083</xdr:rowOff>
    </xdr:from>
    <xdr:to>
      <xdr:col>24</xdr:col>
      <xdr:colOff>63500</xdr:colOff>
      <xdr:row>32</xdr:row>
      <xdr:rowOff>87449</xdr:rowOff>
    </xdr:to>
    <xdr:cxnSp macro="">
      <xdr:nvCxnSpPr>
        <xdr:cNvPr id="63" name="直線コネクタ 62"/>
        <xdr:cNvCxnSpPr/>
      </xdr:nvCxnSpPr>
      <xdr:spPr>
        <a:xfrm>
          <a:off x="3797300" y="55324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168020</xdr:rowOff>
    </xdr:from>
    <xdr:ext cx="469744" cy="259045"/>
    <xdr:sp macro="" textlink="">
      <xdr:nvSpPr>
        <xdr:cNvPr id="64" name="議会費平均値テキスト"/>
        <xdr:cNvSpPr txBox="1"/>
      </xdr:nvSpPr>
      <xdr:spPr>
        <a:xfrm>
          <a:off x="4686300" y="5825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18143</xdr:rowOff>
    </xdr:from>
    <xdr:to>
      <xdr:col>24</xdr:col>
      <xdr:colOff>114300</xdr:colOff>
      <xdr:row>34</xdr:row>
      <xdr:rowOff>119743</xdr:rowOff>
    </xdr:to>
    <xdr:sp macro="" textlink="">
      <xdr:nvSpPr>
        <xdr:cNvPr id="65" name="フローチャート: 判断 64"/>
        <xdr:cNvSpPr/>
      </xdr:nvSpPr>
      <xdr:spPr>
        <a:xfrm>
          <a:off x="45847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56424</xdr:rowOff>
    </xdr:from>
    <xdr:to>
      <xdr:col>19</xdr:col>
      <xdr:colOff>177800</xdr:colOff>
      <xdr:row>32</xdr:row>
      <xdr:rowOff>46083</xdr:rowOff>
    </xdr:to>
    <xdr:cxnSp macro="">
      <xdr:nvCxnSpPr>
        <xdr:cNvPr id="66" name="直線コネクタ 65"/>
        <xdr:cNvCxnSpPr/>
      </xdr:nvCxnSpPr>
      <xdr:spPr>
        <a:xfrm>
          <a:off x="2908300" y="5371374"/>
          <a:ext cx="889000" cy="16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74204</xdr:rowOff>
    </xdr:from>
    <xdr:to>
      <xdr:col>20</xdr:col>
      <xdr:colOff>38100</xdr:colOff>
      <xdr:row>34</xdr:row>
      <xdr:rowOff>4354</xdr:rowOff>
    </xdr:to>
    <xdr:sp macro="" textlink="">
      <xdr:nvSpPr>
        <xdr:cNvPr id="67" name="フローチャート: 判断 66"/>
        <xdr:cNvSpPr/>
      </xdr:nvSpPr>
      <xdr:spPr>
        <a:xfrm>
          <a:off x="3746500" y="573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166931</xdr:rowOff>
    </xdr:from>
    <xdr:ext cx="469744" cy="259045"/>
    <xdr:sp macro="" textlink="">
      <xdr:nvSpPr>
        <xdr:cNvPr id="68" name="テキスト ボックス 67"/>
        <xdr:cNvSpPr txBox="1"/>
      </xdr:nvSpPr>
      <xdr:spPr>
        <a:xfrm>
          <a:off x="3562428"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111397</xdr:rowOff>
    </xdr:from>
    <xdr:to>
      <xdr:col>15</xdr:col>
      <xdr:colOff>50800</xdr:colOff>
      <xdr:row>31</xdr:row>
      <xdr:rowOff>56424</xdr:rowOff>
    </xdr:to>
    <xdr:cxnSp macro="">
      <xdr:nvCxnSpPr>
        <xdr:cNvPr id="69" name="直線コネクタ 68"/>
        <xdr:cNvCxnSpPr/>
      </xdr:nvCxnSpPr>
      <xdr:spPr>
        <a:xfrm>
          <a:off x="2019300" y="5254897"/>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135708</xdr:rowOff>
    </xdr:from>
    <xdr:to>
      <xdr:col>15</xdr:col>
      <xdr:colOff>101600</xdr:colOff>
      <xdr:row>33</xdr:row>
      <xdr:rowOff>65858</xdr:rowOff>
    </xdr:to>
    <xdr:sp macro="" textlink="">
      <xdr:nvSpPr>
        <xdr:cNvPr id="70" name="フローチャート: 判断 69"/>
        <xdr:cNvSpPr/>
      </xdr:nvSpPr>
      <xdr:spPr>
        <a:xfrm>
          <a:off x="2857500" y="562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56985</xdr:rowOff>
    </xdr:from>
    <xdr:ext cx="469744" cy="259045"/>
    <xdr:sp macro="" textlink="">
      <xdr:nvSpPr>
        <xdr:cNvPr id="71" name="テキスト ボックス 70"/>
        <xdr:cNvSpPr txBox="1"/>
      </xdr:nvSpPr>
      <xdr:spPr>
        <a:xfrm>
          <a:off x="2673428" y="571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111397</xdr:rowOff>
    </xdr:from>
    <xdr:to>
      <xdr:col>10</xdr:col>
      <xdr:colOff>114300</xdr:colOff>
      <xdr:row>31</xdr:row>
      <xdr:rowOff>159839</xdr:rowOff>
    </xdr:to>
    <xdr:cxnSp macro="">
      <xdr:nvCxnSpPr>
        <xdr:cNvPr id="72" name="直線コネクタ 71"/>
        <xdr:cNvCxnSpPr/>
      </xdr:nvCxnSpPr>
      <xdr:spPr>
        <a:xfrm flipV="1">
          <a:off x="1130300" y="5254897"/>
          <a:ext cx="889000" cy="21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156392</xdr:rowOff>
    </xdr:from>
    <xdr:to>
      <xdr:col>10</xdr:col>
      <xdr:colOff>165100</xdr:colOff>
      <xdr:row>33</xdr:row>
      <xdr:rowOff>86542</xdr:rowOff>
    </xdr:to>
    <xdr:sp macro="" textlink="">
      <xdr:nvSpPr>
        <xdr:cNvPr id="73" name="フローチャート: 判断 72"/>
        <xdr:cNvSpPr/>
      </xdr:nvSpPr>
      <xdr:spPr>
        <a:xfrm>
          <a:off x="1968500" y="56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77669</xdr:rowOff>
    </xdr:from>
    <xdr:ext cx="469744" cy="259045"/>
    <xdr:sp macro="" textlink="">
      <xdr:nvSpPr>
        <xdr:cNvPr id="74" name="テキスト ボックス 73"/>
        <xdr:cNvSpPr txBox="1"/>
      </xdr:nvSpPr>
      <xdr:spPr>
        <a:xfrm>
          <a:off x="1784428" y="57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136797</xdr:rowOff>
    </xdr:from>
    <xdr:to>
      <xdr:col>6</xdr:col>
      <xdr:colOff>38100</xdr:colOff>
      <xdr:row>33</xdr:row>
      <xdr:rowOff>66947</xdr:rowOff>
    </xdr:to>
    <xdr:sp macro="" textlink="">
      <xdr:nvSpPr>
        <xdr:cNvPr id="75" name="フローチャート: 判断 74"/>
        <xdr:cNvSpPr/>
      </xdr:nvSpPr>
      <xdr:spPr>
        <a:xfrm>
          <a:off x="1079500" y="562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58074</xdr:rowOff>
    </xdr:from>
    <xdr:ext cx="469744" cy="259045"/>
    <xdr:sp macro="" textlink="">
      <xdr:nvSpPr>
        <xdr:cNvPr id="76" name="テキスト ボックス 75"/>
        <xdr:cNvSpPr txBox="1"/>
      </xdr:nvSpPr>
      <xdr:spPr>
        <a:xfrm>
          <a:off x="895428" y="57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36649</xdr:rowOff>
    </xdr:from>
    <xdr:to>
      <xdr:col>24</xdr:col>
      <xdr:colOff>114300</xdr:colOff>
      <xdr:row>32</xdr:row>
      <xdr:rowOff>138249</xdr:rowOff>
    </xdr:to>
    <xdr:sp macro="" textlink="">
      <xdr:nvSpPr>
        <xdr:cNvPr id="82" name="楕円 81"/>
        <xdr:cNvSpPr/>
      </xdr:nvSpPr>
      <xdr:spPr>
        <a:xfrm>
          <a:off x="4584700" y="55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161126</xdr:rowOff>
    </xdr:from>
    <xdr:ext cx="469744" cy="259045"/>
    <xdr:sp macro="" textlink="">
      <xdr:nvSpPr>
        <xdr:cNvPr id="83" name="議会費該当値テキスト"/>
        <xdr:cNvSpPr txBox="1"/>
      </xdr:nvSpPr>
      <xdr:spPr>
        <a:xfrm>
          <a:off x="46863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166733</xdr:rowOff>
    </xdr:from>
    <xdr:to>
      <xdr:col>20</xdr:col>
      <xdr:colOff>38100</xdr:colOff>
      <xdr:row>32</xdr:row>
      <xdr:rowOff>96883</xdr:rowOff>
    </xdr:to>
    <xdr:sp macro="" textlink="">
      <xdr:nvSpPr>
        <xdr:cNvPr id="84" name="楕円 83"/>
        <xdr:cNvSpPr/>
      </xdr:nvSpPr>
      <xdr:spPr>
        <a:xfrm>
          <a:off x="3746500" y="54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113410</xdr:rowOff>
    </xdr:from>
    <xdr:ext cx="469744" cy="259045"/>
    <xdr:sp macro="" textlink="">
      <xdr:nvSpPr>
        <xdr:cNvPr id="85" name="テキスト ボックス 84"/>
        <xdr:cNvSpPr txBox="1"/>
      </xdr:nvSpPr>
      <xdr:spPr>
        <a:xfrm>
          <a:off x="3562428" y="525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5624</xdr:rowOff>
    </xdr:from>
    <xdr:to>
      <xdr:col>15</xdr:col>
      <xdr:colOff>101600</xdr:colOff>
      <xdr:row>31</xdr:row>
      <xdr:rowOff>107224</xdr:rowOff>
    </xdr:to>
    <xdr:sp macro="" textlink="">
      <xdr:nvSpPr>
        <xdr:cNvPr id="86" name="楕円 85"/>
        <xdr:cNvSpPr/>
      </xdr:nvSpPr>
      <xdr:spPr>
        <a:xfrm>
          <a:off x="2857500" y="53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123751</xdr:rowOff>
    </xdr:from>
    <xdr:ext cx="469744" cy="259045"/>
    <xdr:sp macro="" textlink="">
      <xdr:nvSpPr>
        <xdr:cNvPr id="87" name="テキスト ボックス 86"/>
        <xdr:cNvSpPr txBox="1"/>
      </xdr:nvSpPr>
      <xdr:spPr>
        <a:xfrm>
          <a:off x="2673428" y="50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60597</xdr:rowOff>
    </xdr:from>
    <xdr:to>
      <xdr:col>10</xdr:col>
      <xdr:colOff>165100</xdr:colOff>
      <xdr:row>30</xdr:row>
      <xdr:rowOff>162197</xdr:rowOff>
    </xdr:to>
    <xdr:sp macro="" textlink="">
      <xdr:nvSpPr>
        <xdr:cNvPr id="88" name="楕円 87"/>
        <xdr:cNvSpPr/>
      </xdr:nvSpPr>
      <xdr:spPr>
        <a:xfrm>
          <a:off x="1968500" y="52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7274</xdr:rowOff>
    </xdr:from>
    <xdr:ext cx="469744" cy="259045"/>
    <xdr:sp macro="" textlink="">
      <xdr:nvSpPr>
        <xdr:cNvPr id="89" name="テキスト ボックス 88"/>
        <xdr:cNvSpPr txBox="1"/>
      </xdr:nvSpPr>
      <xdr:spPr>
        <a:xfrm>
          <a:off x="1784428" y="497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109039</xdr:rowOff>
    </xdr:from>
    <xdr:to>
      <xdr:col>6</xdr:col>
      <xdr:colOff>38100</xdr:colOff>
      <xdr:row>32</xdr:row>
      <xdr:rowOff>39189</xdr:rowOff>
    </xdr:to>
    <xdr:sp macro="" textlink="">
      <xdr:nvSpPr>
        <xdr:cNvPr id="90" name="楕円 89"/>
        <xdr:cNvSpPr/>
      </xdr:nvSpPr>
      <xdr:spPr>
        <a:xfrm>
          <a:off x="1079500" y="54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55716</xdr:rowOff>
    </xdr:from>
    <xdr:ext cx="469744" cy="259045"/>
    <xdr:sp macro="" textlink="">
      <xdr:nvSpPr>
        <xdr:cNvPr id="91" name="テキスト ボックス 90"/>
        <xdr:cNvSpPr txBox="1"/>
      </xdr:nvSpPr>
      <xdr:spPr>
        <a:xfrm>
          <a:off x="895428" y="519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142618</xdr:rowOff>
    </xdr:from>
    <xdr:to>
      <xdr:col>24</xdr:col>
      <xdr:colOff>63500</xdr:colOff>
      <xdr:row>57</xdr:row>
      <xdr:rowOff>59842</xdr:rowOff>
    </xdr:to>
    <xdr:cxnSp macro="">
      <xdr:nvCxnSpPr>
        <xdr:cNvPr id="123" name="直線コネクタ 122"/>
        <xdr:cNvCxnSpPr/>
      </xdr:nvCxnSpPr>
      <xdr:spPr>
        <a:xfrm>
          <a:off x="3797300" y="8715118"/>
          <a:ext cx="838200" cy="11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142618</xdr:rowOff>
    </xdr:from>
    <xdr:to>
      <xdr:col>19</xdr:col>
      <xdr:colOff>177800</xdr:colOff>
      <xdr:row>57</xdr:row>
      <xdr:rowOff>98192</xdr:rowOff>
    </xdr:to>
    <xdr:cxnSp macro="">
      <xdr:nvCxnSpPr>
        <xdr:cNvPr id="126" name="直線コネクタ 125"/>
        <xdr:cNvCxnSpPr/>
      </xdr:nvCxnSpPr>
      <xdr:spPr>
        <a:xfrm flipV="1">
          <a:off x="2908300" y="8715118"/>
          <a:ext cx="889000" cy="115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43466</xdr:rowOff>
    </xdr:from>
    <xdr:ext cx="599010" cy="259045"/>
    <xdr:sp macro="" textlink="">
      <xdr:nvSpPr>
        <xdr:cNvPr id="128" name="テキスト ボックス 127"/>
        <xdr:cNvSpPr txBox="1"/>
      </xdr:nvSpPr>
      <xdr:spPr>
        <a:xfrm>
          <a:off x="3497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98192</xdr:rowOff>
    </xdr:from>
    <xdr:to>
      <xdr:col>15</xdr:col>
      <xdr:colOff>50800</xdr:colOff>
      <xdr:row>57</xdr:row>
      <xdr:rowOff>110559</xdr:rowOff>
    </xdr:to>
    <xdr:cxnSp macro="">
      <xdr:nvCxnSpPr>
        <xdr:cNvPr id="129" name="直線コネクタ 128"/>
        <xdr:cNvCxnSpPr/>
      </xdr:nvCxnSpPr>
      <xdr:spPr>
        <a:xfrm flipV="1">
          <a:off x="2019300" y="9870842"/>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159061</xdr:rowOff>
    </xdr:from>
    <xdr:ext cx="534377" cy="259045"/>
    <xdr:sp macro="" textlink="">
      <xdr:nvSpPr>
        <xdr:cNvPr id="131" name="テキスト ボックス 130"/>
        <xdr:cNvSpPr txBox="1"/>
      </xdr:nvSpPr>
      <xdr:spPr>
        <a:xfrm>
          <a:off x="2641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84009</xdr:rowOff>
    </xdr:from>
    <xdr:to>
      <xdr:col>10</xdr:col>
      <xdr:colOff>114300</xdr:colOff>
      <xdr:row>57</xdr:row>
      <xdr:rowOff>110559</xdr:rowOff>
    </xdr:to>
    <xdr:cxnSp macro="">
      <xdr:nvCxnSpPr>
        <xdr:cNvPr id="132" name="直線コネクタ 131"/>
        <xdr:cNvCxnSpPr/>
      </xdr:nvCxnSpPr>
      <xdr:spPr>
        <a:xfrm>
          <a:off x="1130300" y="9513759"/>
          <a:ext cx="889000" cy="36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13943</xdr:rowOff>
    </xdr:from>
    <xdr:ext cx="534377" cy="259045"/>
    <xdr:sp macro="" textlink="">
      <xdr:nvSpPr>
        <xdr:cNvPr id="134" name="テキスト ボックス 133"/>
        <xdr:cNvSpPr txBox="1"/>
      </xdr:nvSpPr>
      <xdr:spPr>
        <a:xfrm>
          <a:off x="1752111" y="99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11396</xdr:rowOff>
    </xdr:from>
    <xdr:ext cx="534377" cy="259045"/>
    <xdr:sp macro="" textlink="">
      <xdr:nvSpPr>
        <xdr:cNvPr id="136" name="テキスト ボックス 135"/>
        <xdr:cNvSpPr txBox="1"/>
      </xdr:nvSpPr>
      <xdr:spPr>
        <a:xfrm>
          <a:off x="863111" y="995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9042</xdr:rowOff>
    </xdr:from>
    <xdr:to>
      <xdr:col>24</xdr:col>
      <xdr:colOff>114300</xdr:colOff>
      <xdr:row>57</xdr:row>
      <xdr:rowOff>110642</xdr:rowOff>
    </xdr:to>
    <xdr:sp macro="" textlink="">
      <xdr:nvSpPr>
        <xdr:cNvPr id="142" name="楕円 141"/>
        <xdr:cNvSpPr/>
      </xdr:nvSpPr>
      <xdr:spPr>
        <a:xfrm>
          <a:off x="4584700" y="97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158919</xdr:rowOff>
    </xdr:from>
    <xdr:ext cx="534377" cy="259045"/>
    <xdr:sp macro="" textlink="">
      <xdr:nvSpPr>
        <xdr:cNvPr id="143" name="総務費該当値テキスト"/>
        <xdr:cNvSpPr txBox="1"/>
      </xdr:nvSpPr>
      <xdr:spPr>
        <a:xfrm>
          <a:off x="4686300" y="97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91818</xdr:rowOff>
    </xdr:from>
    <xdr:to>
      <xdr:col>20</xdr:col>
      <xdr:colOff>38100</xdr:colOff>
      <xdr:row>51</xdr:row>
      <xdr:rowOff>21968</xdr:rowOff>
    </xdr:to>
    <xdr:sp macro="" textlink="">
      <xdr:nvSpPr>
        <xdr:cNvPr id="144" name="楕円 143"/>
        <xdr:cNvSpPr/>
      </xdr:nvSpPr>
      <xdr:spPr>
        <a:xfrm>
          <a:off x="3746500" y="86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38495</xdr:rowOff>
    </xdr:from>
    <xdr:ext cx="599010" cy="259045"/>
    <xdr:sp macro="" textlink="">
      <xdr:nvSpPr>
        <xdr:cNvPr id="145" name="テキスト ボックス 144"/>
        <xdr:cNvSpPr txBox="1"/>
      </xdr:nvSpPr>
      <xdr:spPr>
        <a:xfrm>
          <a:off x="3497795" y="84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47392</xdr:rowOff>
    </xdr:from>
    <xdr:to>
      <xdr:col>15</xdr:col>
      <xdr:colOff>101600</xdr:colOff>
      <xdr:row>57</xdr:row>
      <xdr:rowOff>148992</xdr:rowOff>
    </xdr:to>
    <xdr:sp macro="" textlink="">
      <xdr:nvSpPr>
        <xdr:cNvPr id="146" name="楕円 145"/>
        <xdr:cNvSpPr/>
      </xdr:nvSpPr>
      <xdr:spPr>
        <a:xfrm>
          <a:off x="2857500" y="98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165519</xdr:rowOff>
    </xdr:from>
    <xdr:ext cx="534377" cy="259045"/>
    <xdr:sp macro="" textlink="">
      <xdr:nvSpPr>
        <xdr:cNvPr id="147" name="テキスト ボックス 146"/>
        <xdr:cNvSpPr txBox="1"/>
      </xdr:nvSpPr>
      <xdr:spPr>
        <a:xfrm>
          <a:off x="2641111" y="959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59759</xdr:rowOff>
    </xdr:from>
    <xdr:to>
      <xdr:col>10</xdr:col>
      <xdr:colOff>165100</xdr:colOff>
      <xdr:row>57</xdr:row>
      <xdr:rowOff>161359</xdr:rowOff>
    </xdr:to>
    <xdr:sp macro="" textlink="">
      <xdr:nvSpPr>
        <xdr:cNvPr id="148" name="楕円 147"/>
        <xdr:cNvSpPr/>
      </xdr:nvSpPr>
      <xdr:spPr>
        <a:xfrm>
          <a:off x="1968500" y="98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6436</xdr:rowOff>
    </xdr:from>
    <xdr:ext cx="534377" cy="259045"/>
    <xdr:sp macro="" textlink="">
      <xdr:nvSpPr>
        <xdr:cNvPr id="149" name="テキスト ボックス 148"/>
        <xdr:cNvSpPr txBox="1"/>
      </xdr:nvSpPr>
      <xdr:spPr>
        <a:xfrm>
          <a:off x="1752111" y="96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33209</xdr:rowOff>
    </xdr:from>
    <xdr:to>
      <xdr:col>6</xdr:col>
      <xdr:colOff>38100</xdr:colOff>
      <xdr:row>55</xdr:row>
      <xdr:rowOff>134809</xdr:rowOff>
    </xdr:to>
    <xdr:sp macro="" textlink="">
      <xdr:nvSpPr>
        <xdr:cNvPr id="150" name="楕円 149"/>
        <xdr:cNvSpPr/>
      </xdr:nvSpPr>
      <xdr:spPr>
        <a:xfrm>
          <a:off x="1079500" y="94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151336</xdr:rowOff>
    </xdr:from>
    <xdr:ext cx="534377" cy="259045"/>
    <xdr:sp macro="" textlink="">
      <xdr:nvSpPr>
        <xdr:cNvPr id="151" name="テキスト ボックス 150"/>
        <xdr:cNvSpPr txBox="1"/>
      </xdr:nvSpPr>
      <xdr:spPr>
        <a:xfrm>
          <a:off x="863111" y="92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8" name="直線コネクタ 177"/>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9" name="民生費最小値テキスト"/>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80" name="直線コネクタ 179"/>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81" name="民生費最大値テキスト"/>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82" name="直線コネクタ 181"/>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122817</xdr:rowOff>
    </xdr:from>
    <xdr:to>
      <xdr:col>24</xdr:col>
      <xdr:colOff>63500</xdr:colOff>
      <xdr:row>77</xdr:row>
      <xdr:rowOff>125674</xdr:rowOff>
    </xdr:to>
    <xdr:cxnSp macro="">
      <xdr:nvCxnSpPr>
        <xdr:cNvPr id="183" name="直線コネクタ 182"/>
        <xdr:cNvCxnSpPr/>
      </xdr:nvCxnSpPr>
      <xdr:spPr>
        <a:xfrm flipV="1">
          <a:off x="3797300" y="12981567"/>
          <a:ext cx="838200" cy="3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89636</xdr:rowOff>
    </xdr:from>
    <xdr:ext cx="599010" cy="259045"/>
    <xdr:sp macro="" textlink="">
      <xdr:nvSpPr>
        <xdr:cNvPr id="184" name="民生費平均値テキスト"/>
        <xdr:cNvSpPr txBox="1"/>
      </xdr:nvSpPr>
      <xdr:spPr>
        <a:xfrm>
          <a:off x="4686300" y="12776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5" name="フローチャート: 判断 184"/>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125674</xdr:rowOff>
    </xdr:from>
    <xdr:to>
      <xdr:col>19</xdr:col>
      <xdr:colOff>177800</xdr:colOff>
      <xdr:row>77</xdr:row>
      <xdr:rowOff>170855</xdr:rowOff>
    </xdr:to>
    <xdr:cxnSp macro="">
      <xdr:nvCxnSpPr>
        <xdr:cNvPr id="186" name="直線コネクタ 185"/>
        <xdr:cNvCxnSpPr/>
      </xdr:nvCxnSpPr>
      <xdr:spPr>
        <a:xfrm flipV="1">
          <a:off x="2908300" y="13327324"/>
          <a:ext cx="8890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7" name="フローチャート: 判断 186"/>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24686</xdr:rowOff>
    </xdr:from>
    <xdr:ext cx="599010" cy="259045"/>
    <xdr:sp macro="" textlink="">
      <xdr:nvSpPr>
        <xdr:cNvPr id="188" name="テキスト ボックス 187"/>
        <xdr:cNvSpPr txBox="1"/>
      </xdr:nvSpPr>
      <xdr:spPr>
        <a:xfrm>
          <a:off x="3497795" y="1288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170855</xdr:rowOff>
    </xdr:from>
    <xdr:to>
      <xdr:col>15</xdr:col>
      <xdr:colOff>50800</xdr:colOff>
      <xdr:row>78</xdr:row>
      <xdr:rowOff>35409</xdr:rowOff>
    </xdr:to>
    <xdr:cxnSp macro="">
      <xdr:nvCxnSpPr>
        <xdr:cNvPr id="189" name="直線コネクタ 188"/>
        <xdr:cNvCxnSpPr/>
      </xdr:nvCxnSpPr>
      <xdr:spPr>
        <a:xfrm flipV="1">
          <a:off x="2019300" y="13372505"/>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90" name="フローチャート: 判断 189"/>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23086</xdr:rowOff>
    </xdr:from>
    <xdr:ext cx="599010" cy="259045"/>
    <xdr:sp macro="" textlink="">
      <xdr:nvSpPr>
        <xdr:cNvPr id="191" name="テキスト ボックス 190"/>
        <xdr:cNvSpPr txBox="1"/>
      </xdr:nvSpPr>
      <xdr:spPr>
        <a:xfrm>
          <a:off x="2608795" y="1305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35409</xdr:rowOff>
    </xdr:from>
    <xdr:to>
      <xdr:col>10</xdr:col>
      <xdr:colOff>114300</xdr:colOff>
      <xdr:row>79</xdr:row>
      <xdr:rowOff>80313</xdr:rowOff>
    </xdr:to>
    <xdr:cxnSp macro="">
      <xdr:nvCxnSpPr>
        <xdr:cNvPr id="192" name="直線コネクタ 191"/>
        <xdr:cNvCxnSpPr/>
      </xdr:nvCxnSpPr>
      <xdr:spPr>
        <a:xfrm flipV="1">
          <a:off x="1130300" y="13408509"/>
          <a:ext cx="889000" cy="21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93" name="フローチャート: 判断 192"/>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4" name="テキスト ボックス 193"/>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5" name="フローチャート: 判断 194"/>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149192</xdr:rowOff>
    </xdr:from>
    <xdr:ext cx="599010" cy="259045"/>
    <xdr:sp macro="" textlink="">
      <xdr:nvSpPr>
        <xdr:cNvPr id="196" name="テキスト ボックス 195"/>
        <xdr:cNvSpPr txBox="1"/>
      </xdr:nvSpPr>
      <xdr:spPr>
        <a:xfrm>
          <a:off x="830795" y="131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72017</xdr:rowOff>
    </xdr:from>
    <xdr:to>
      <xdr:col>24</xdr:col>
      <xdr:colOff>114300</xdr:colOff>
      <xdr:row>76</xdr:row>
      <xdr:rowOff>2167</xdr:rowOff>
    </xdr:to>
    <xdr:sp macro="" textlink="">
      <xdr:nvSpPr>
        <xdr:cNvPr id="202" name="楕円 201"/>
        <xdr:cNvSpPr/>
      </xdr:nvSpPr>
      <xdr:spPr>
        <a:xfrm>
          <a:off x="4584700" y="129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50444</xdr:rowOff>
    </xdr:from>
    <xdr:ext cx="599010" cy="259045"/>
    <xdr:sp macro="" textlink="">
      <xdr:nvSpPr>
        <xdr:cNvPr id="203" name="民生費該当値テキスト"/>
        <xdr:cNvSpPr txBox="1"/>
      </xdr:nvSpPr>
      <xdr:spPr>
        <a:xfrm>
          <a:off x="4686300" y="1290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74874</xdr:rowOff>
    </xdr:from>
    <xdr:to>
      <xdr:col>20</xdr:col>
      <xdr:colOff>38100</xdr:colOff>
      <xdr:row>78</xdr:row>
      <xdr:rowOff>5024</xdr:rowOff>
    </xdr:to>
    <xdr:sp macro="" textlink="">
      <xdr:nvSpPr>
        <xdr:cNvPr id="204" name="楕円 203"/>
        <xdr:cNvSpPr/>
      </xdr:nvSpPr>
      <xdr:spPr>
        <a:xfrm>
          <a:off x="3746500" y="13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167601</xdr:rowOff>
    </xdr:from>
    <xdr:ext cx="599010" cy="259045"/>
    <xdr:sp macro="" textlink="">
      <xdr:nvSpPr>
        <xdr:cNvPr id="205" name="テキスト ボックス 204"/>
        <xdr:cNvSpPr txBox="1"/>
      </xdr:nvSpPr>
      <xdr:spPr>
        <a:xfrm>
          <a:off x="3497795" y="1336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120055</xdr:rowOff>
    </xdr:from>
    <xdr:to>
      <xdr:col>15</xdr:col>
      <xdr:colOff>101600</xdr:colOff>
      <xdr:row>78</xdr:row>
      <xdr:rowOff>50205</xdr:rowOff>
    </xdr:to>
    <xdr:sp macro="" textlink="">
      <xdr:nvSpPr>
        <xdr:cNvPr id="206" name="楕円 205"/>
        <xdr:cNvSpPr/>
      </xdr:nvSpPr>
      <xdr:spPr>
        <a:xfrm>
          <a:off x="2857500" y="133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41332</xdr:rowOff>
    </xdr:from>
    <xdr:ext cx="599010" cy="259045"/>
    <xdr:sp macro="" textlink="">
      <xdr:nvSpPr>
        <xdr:cNvPr id="207" name="テキスト ボックス 206"/>
        <xdr:cNvSpPr txBox="1"/>
      </xdr:nvSpPr>
      <xdr:spPr>
        <a:xfrm>
          <a:off x="2608795" y="1341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156059</xdr:rowOff>
    </xdr:from>
    <xdr:to>
      <xdr:col>10</xdr:col>
      <xdr:colOff>165100</xdr:colOff>
      <xdr:row>78</xdr:row>
      <xdr:rowOff>86209</xdr:rowOff>
    </xdr:to>
    <xdr:sp macro="" textlink="">
      <xdr:nvSpPr>
        <xdr:cNvPr id="208" name="楕円 207"/>
        <xdr:cNvSpPr/>
      </xdr:nvSpPr>
      <xdr:spPr>
        <a:xfrm>
          <a:off x="1968500" y="13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102736</xdr:rowOff>
    </xdr:from>
    <xdr:ext cx="599010" cy="259045"/>
    <xdr:sp macro="" textlink="">
      <xdr:nvSpPr>
        <xdr:cNvPr id="209" name="テキスト ボックス 208"/>
        <xdr:cNvSpPr txBox="1"/>
      </xdr:nvSpPr>
      <xdr:spPr>
        <a:xfrm>
          <a:off x="1719795" y="1313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29513</xdr:rowOff>
    </xdr:from>
    <xdr:to>
      <xdr:col>6</xdr:col>
      <xdr:colOff>38100</xdr:colOff>
      <xdr:row>79</xdr:row>
      <xdr:rowOff>131113</xdr:rowOff>
    </xdr:to>
    <xdr:sp macro="" textlink="">
      <xdr:nvSpPr>
        <xdr:cNvPr id="210" name="楕円 209"/>
        <xdr:cNvSpPr/>
      </xdr:nvSpPr>
      <xdr:spPr>
        <a:xfrm>
          <a:off x="1079500" y="13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122240</xdr:rowOff>
    </xdr:from>
    <xdr:ext cx="599010" cy="259045"/>
    <xdr:sp macro="" textlink="">
      <xdr:nvSpPr>
        <xdr:cNvPr id="211" name="テキスト ボックス 210"/>
        <xdr:cNvSpPr txBox="1"/>
      </xdr:nvSpPr>
      <xdr:spPr>
        <a:xfrm>
          <a:off x="830795" y="1366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156192</xdr:rowOff>
    </xdr:from>
    <xdr:to>
      <xdr:col>24</xdr:col>
      <xdr:colOff>62865</xdr:colOff>
      <xdr:row>98</xdr:row>
      <xdr:rowOff>99597</xdr:rowOff>
    </xdr:to>
    <xdr:cxnSp macro="">
      <xdr:nvCxnSpPr>
        <xdr:cNvPr id="238" name="直線コネクタ 237"/>
        <xdr:cNvCxnSpPr/>
      </xdr:nvCxnSpPr>
      <xdr:spPr>
        <a:xfrm flipV="1">
          <a:off x="4633595" y="16272492"/>
          <a:ext cx="1270" cy="62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103424</xdr:rowOff>
    </xdr:from>
    <xdr:ext cx="534377" cy="259045"/>
    <xdr:sp macro="" textlink="">
      <xdr:nvSpPr>
        <xdr:cNvPr id="239" name="衛生費最小値テキスト"/>
        <xdr:cNvSpPr txBox="1"/>
      </xdr:nvSpPr>
      <xdr:spPr>
        <a:xfrm>
          <a:off x="4686300" y="169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99597</xdr:rowOff>
    </xdr:from>
    <xdr:to>
      <xdr:col>24</xdr:col>
      <xdr:colOff>152400</xdr:colOff>
      <xdr:row>98</xdr:row>
      <xdr:rowOff>99597</xdr:rowOff>
    </xdr:to>
    <xdr:cxnSp macro="">
      <xdr:nvCxnSpPr>
        <xdr:cNvPr id="240" name="直線コネクタ 239"/>
        <xdr:cNvCxnSpPr/>
      </xdr:nvCxnSpPr>
      <xdr:spPr>
        <a:xfrm>
          <a:off x="4546600" y="1690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102869</xdr:rowOff>
    </xdr:from>
    <xdr:ext cx="534377" cy="259045"/>
    <xdr:sp macro="" textlink="">
      <xdr:nvSpPr>
        <xdr:cNvPr id="241" name="衛生費最大値テキスト"/>
        <xdr:cNvSpPr txBox="1"/>
      </xdr:nvSpPr>
      <xdr:spPr>
        <a:xfrm>
          <a:off x="4686300" y="160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156192</xdr:rowOff>
    </xdr:from>
    <xdr:to>
      <xdr:col>24</xdr:col>
      <xdr:colOff>152400</xdr:colOff>
      <xdr:row>94</xdr:row>
      <xdr:rowOff>156192</xdr:rowOff>
    </xdr:to>
    <xdr:cxnSp macro="">
      <xdr:nvCxnSpPr>
        <xdr:cNvPr id="242" name="直線コネクタ 241"/>
        <xdr:cNvCxnSpPr/>
      </xdr:nvCxnSpPr>
      <xdr:spPr>
        <a:xfrm>
          <a:off x="4546600" y="162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29597</xdr:rowOff>
    </xdr:from>
    <xdr:to>
      <xdr:col>24</xdr:col>
      <xdr:colOff>63500</xdr:colOff>
      <xdr:row>94</xdr:row>
      <xdr:rowOff>156192</xdr:rowOff>
    </xdr:to>
    <xdr:cxnSp macro="">
      <xdr:nvCxnSpPr>
        <xdr:cNvPr id="243" name="直線コネクタ 242"/>
        <xdr:cNvCxnSpPr/>
      </xdr:nvCxnSpPr>
      <xdr:spPr>
        <a:xfrm>
          <a:off x="3797300" y="15631547"/>
          <a:ext cx="838200" cy="6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82644</xdr:rowOff>
    </xdr:from>
    <xdr:ext cx="534377" cy="259045"/>
    <xdr:sp macro="" textlink="">
      <xdr:nvSpPr>
        <xdr:cNvPr id="244" name="衛生費平均値テキスト"/>
        <xdr:cNvSpPr txBox="1"/>
      </xdr:nvSpPr>
      <xdr:spPr>
        <a:xfrm>
          <a:off x="4686300" y="165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104217</xdr:rowOff>
    </xdr:from>
    <xdr:to>
      <xdr:col>24</xdr:col>
      <xdr:colOff>114300</xdr:colOff>
      <xdr:row>97</xdr:row>
      <xdr:rowOff>34367</xdr:rowOff>
    </xdr:to>
    <xdr:sp macro="" textlink="">
      <xdr:nvSpPr>
        <xdr:cNvPr id="245" name="フローチャート: 判断 244"/>
        <xdr:cNvSpPr/>
      </xdr:nvSpPr>
      <xdr:spPr>
        <a:xfrm>
          <a:off x="4584700" y="1656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29597</xdr:rowOff>
    </xdr:from>
    <xdr:to>
      <xdr:col>19</xdr:col>
      <xdr:colOff>177800</xdr:colOff>
      <xdr:row>92</xdr:row>
      <xdr:rowOff>120856</xdr:rowOff>
    </xdr:to>
    <xdr:cxnSp macro="">
      <xdr:nvCxnSpPr>
        <xdr:cNvPr id="246" name="直線コネクタ 245"/>
        <xdr:cNvCxnSpPr/>
      </xdr:nvCxnSpPr>
      <xdr:spPr>
        <a:xfrm flipV="1">
          <a:off x="2908300" y="15631547"/>
          <a:ext cx="889000" cy="26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34492</xdr:rowOff>
    </xdr:from>
    <xdr:to>
      <xdr:col>20</xdr:col>
      <xdr:colOff>38100</xdr:colOff>
      <xdr:row>97</xdr:row>
      <xdr:rowOff>136092</xdr:rowOff>
    </xdr:to>
    <xdr:sp macro="" textlink="">
      <xdr:nvSpPr>
        <xdr:cNvPr id="247" name="フローチャート: 判断 246"/>
        <xdr:cNvSpPr/>
      </xdr:nvSpPr>
      <xdr:spPr>
        <a:xfrm>
          <a:off x="3746500" y="1666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127219</xdr:rowOff>
    </xdr:from>
    <xdr:ext cx="534377" cy="259045"/>
    <xdr:sp macro="" textlink="">
      <xdr:nvSpPr>
        <xdr:cNvPr id="248" name="テキスト ボックス 247"/>
        <xdr:cNvSpPr txBox="1"/>
      </xdr:nvSpPr>
      <xdr:spPr>
        <a:xfrm>
          <a:off x="3530111" y="167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120856</xdr:rowOff>
    </xdr:from>
    <xdr:to>
      <xdr:col>15</xdr:col>
      <xdr:colOff>50800</xdr:colOff>
      <xdr:row>96</xdr:row>
      <xdr:rowOff>138770</xdr:rowOff>
    </xdr:to>
    <xdr:cxnSp macro="">
      <xdr:nvCxnSpPr>
        <xdr:cNvPr id="249" name="直線コネクタ 248"/>
        <xdr:cNvCxnSpPr/>
      </xdr:nvCxnSpPr>
      <xdr:spPr>
        <a:xfrm flipV="1">
          <a:off x="2019300" y="15894256"/>
          <a:ext cx="889000" cy="70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78401</xdr:rowOff>
    </xdr:from>
    <xdr:to>
      <xdr:col>15</xdr:col>
      <xdr:colOff>101600</xdr:colOff>
      <xdr:row>98</xdr:row>
      <xdr:rowOff>8551</xdr:rowOff>
    </xdr:to>
    <xdr:sp macro="" textlink="">
      <xdr:nvSpPr>
        <xdr:cNvPr id="250" name="フローチャート: 判断 249"/>
        <xdr:cNvSpPr/>
      </xdr:nvSpPr>
      <xdr:spPr>
        <a:xfrm>
          <a:off x="2857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171128</xdr:rowOff>
    </xdr:from>
    <xdr:ext cx="534377" cy="259045"/>
    <xdr:sp macro="" textlink="">
      <xdr:nvSpPr>
        <xdr:cNvPr id="251" name="テキスト ボックス 250"/>
        <xdr:cNvSpPr txBox="1"/>
      </xdr:nvSpPr>
      <xdr:spPr>
        <a:xfrm>
          <a:off x="2641111" y="168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138770</xdr:rowOff>
    </xdr:from>
    <xdr:to>
      <xdr:col>10</xdr:col>
      <xdr:colOff>114300</xdr:colOff>
      <xdr:row>98</xdr:row>
      <xdr:rowOff>8353</xdr:rowOff>
    </xdr:to>
    <xdr:cxnSp macro="">
      <xdr:nvCxnSpPr>
        <xdr:cNvPr id="252" name="直線コネクタ 251"/>
        <xdr:cNvCxnSpPr/>
      </xdr:nvCxnSpPr>
      <xdr:spPr>
        <a:xfrm flipV="1">
          <a:off x="1130300" y="16597970"/>
          <a:ext cx="889000" cy="2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118160</xdr:rowOff>
    </xdr:from>
    <xdr:to>
      <xdr:col>10</xdr:col>
      <xdr:colOff>165100</xdr:colOff>
      <xdr:row>98</xdr:row>
      <xdr:rowOff>48310</xdr:rowOff>
    </xdr:to>
    <xdr:sp macro="" textlink="">
      <xdr:nvSpPr>
        <xdr:cNvPr id="253" name="フローチャート: 判断 252"/>
        <xdr:cNvSpPr/>
      </xdr:nvSpPr>
      <xdr:spPr>
        <a:xfrm>
          <a:off x="1968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39437</xdr:rowOff>
    </xdr:from>
    <xdr:ext cx="534377" cy="259045"/>
    <xdr:sp macro="" textlink="">
      <xdr:nvSpPr>
        <xdr:cNvPr id="254" name="テキスト ボックス 253"/>
        <xdr:cNvSpPr txBox="1"/>
      </xdr:nvSpPr>
      <xdr:spPr>
        <a:xfrm>
          <a:off x="1752111" y="168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143193</xdr:rowOff>
    </xdr:from>
    <xdr:to>
      <xdr:col>6</xdr:col>
      <xdr:colOff>38100</xdr:colOff>
      <xdr:row>98</xdr:row>
      <xdr:rowOff>73343</xdr:rowOff>
    </xdr:to>
    <xdr:sp macro="" textlink="">
      <xdr:nvSpPr>
        <xdr:cNvPr id="255" name="フローチャート: 判断 254"/>
        <xdr:cNvSpPr/>
      </xdr:nvSpPr>
      <xdr:spPr>
        <a:xfrm>
          <a:off x="1079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64470</xdr:rowOff>
    </xdr:from>
    <xdr:ext cx="534377" cy="259045"/>
    <xdr:sp macro="" textlink="">
      <xdr:nvSpPr>
        <xdr:cNvPr id="256" name="テキスト ボックス 255"/>
        <xdr:cNvSpPr txBox="1"/>
      </xdr:nvSpPr>
      <xdr:spPr>
        <a:xfrm>
          <a:off x="86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105392</xdr:rowOff>
    </xdr:from>
    <xdr:to>
      <xdr:col>24</xdr:col>
      <xdr:colOff>114300</xdr:colOff>
      <xdr:row>95</xdr:row>
      <xdr:rowOff>35542</xdr:rowOff>
    </xdr:to>
    <xdr:sp macro="" textlink="">
      <xdr:nvSpPr>
        <xdr:cNvPr id="262" name="楕円 261"/>
        <xdr:cNvSpPr/>
      </xdr:nvSpPr>
      <xdr:spPr>
        <a:xfrm>
          <a:off x="4584700" y="162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58419</xdr:rowOff>
    </xdr:from>
    <xdr:ext cx="534377" cy="259045"/>
    <xdr:sp macro="" textlink="">
      <xdr:nvSpPr>
        <xdr:cNvPr id="263" name="衛生費該当値テキスト"/>
        <xdr:cNvSpPr txBox="1"/>
      </xdr:nvSpPr>
      <xdr:spPr>
        <a:xfrm>
          <a:off x="4686300" y="1617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150247</xdr:rowOff>
    </xdr:from>
    <xdr:to>
      <xdr:col>20</xdr:col>
      <xdr:colOff>38100</xdr:colOff>
      <xdr:row>91</xdr:row>
      <xdr:rowOff>80397</xdr:rowOff>
    </xdr:to>
    <xdr:sp macro="" textlink="">
      <xdr:nvSpPr>
        <xdr:cNvPr id="264" name="楕円 263"/>
        <xdr:cNvSpPr/>
      </xdr:nvSpPr>
      <xdr:spPr>
        <a:xfrm>
          <a:off x="3746500" y="155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96924</xdr:rowOff>
    </xdr:from>
    <xdr:ext cx="599010" cy="259045"/>
    <xdr:sp macro="" textlink="">
      <xdr:nvSpPr>
        <xdr:cNvPr id="265" name="テキスト ボックス 264"/>
        <xdr:cNvSpPr txBox="1"/>
      </xdr:nvSpPr>
      <xdr:spPr>
        <a:xfrm>
          <a:off x="3497795" y="153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70056</xdr:rowOff>
    </xdr:from>
    <xdr:to>
      <xdr:col>15</xdr:col>
      <xdr:colOff>101600</xdr:colOff>
      <xdr:row>93</xdr:row>
      <xdr:rowOff>206</xdr:rowOff>
    </xdr:to>
    <xdr:sp macro="" textlink="">
      <xdr:nvSpPr>
        <xdr:cNvPr id="266" name="楕円 265"/>
        <xdr:cNvSpPr/>
      </xdr:nvSpPr>
      <xdr:spPr>
        <a:xfrm>
          <a:off x="2857500" y="158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16733</xdr:rowOff>
    </xdr:from>
    <xdr:ext cx="534377" cy="259045"/>
    <xdr:sp macro="" textlink="">
      <xdr:nvSpPr>
        <xdr:cNvPr id="267" name="テキスト ボックス 266"/>
        <xdr:cNvSpPr txBox="1"/>
      </xdr:nvSpPr>
      <xdr:spPr>
        <a:xfrm>
          <a:off x="2641111" y="1561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87970</xdr:rowOff>
    </xdr:from>
    <xdr:to>
      <xdr:col>10</xdr:col>
      <xdr:colOff>165100</xdr:colOff>
      <xdr:row>97</xdr:row>
      <xdr:rowOff>18120</xdr:rowOff>
    </xdr:to>
    <xdr:sp macro="" textlink="">
      <xdr:nvSpPr>
        <xdr:cNvPr id="268" name="楕円 267"/>
        <xdr:cNvSpPr/>
      </xdr:nvSpPr>
      <xdr:spPr>
        <a:xfrm>
          <a:off x="1968500" y="165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34647</xdr:rowOff>
    </xdr:from>
    <xdr:ext cx="534377" cy="259045"/>
    <xdr:sp macro="" textlink="">
      <xdr:nvSpPr>
        <xdr:cNvPr id="269" name="テキスト ボックス 268"/>
        <xdr:cNvSpPr txBox="1"/>
      </xdr:nvSpPr>
      <xdr:spPr>
        <a:xfrm>
          <a:off x="1752111" y="1632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129003</xdr:rowOff>
    </xdr:from>
    <xdr:to>
      <xdr:col>6</xdr:col>
      <xdr:colOff>38100</xdr:colOff>
      <xdr:row>98</xdr:row>
      <xdr:rowOff>59153</xdr:rowOff>
    </xdr:to>
    <xdr:sp macro="" textlink="">
      <xdr:nvSpPr>
        <xdr:cNvPr id="270" name="楕円 269"/>
        <xdr:cNvSpPr/>
      </xdr:nvSpPr>
      <xdr:spPr>
        <a:xfrm>
          <a:off x="1079500" y="167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75680</xdr:rowOff>
    </xdr:from>
    <xdr:ext cx="534377" cy="259045"/>
    <xdr:sp macro="" textlink="">
      <xdr:nvSpPr>
        <xdr:cNvPr id="271" name="テキスト ボックス 270"/>
        <xdr:cNvSpPr txBox="1"/>
      </xdr:nvSpPr>
      <xdr:spPr>
        <a:xfrm>
          <a:off x="863111" y="165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5" name="テキスト ボックス 28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5" name="直線コネクタ 294"/>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6" name="労働費最小値テキスト"/>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7" name="直線コネクタ 296"/>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8" name="労働費最大値テキスト"/>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9" name="直線コネクタ 298"/>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83947</xdr:rowOff>
    </xdr:from>
    <xdr:to>
      <xdr:col>55</xdr:col>
      <xdr:colOff>0</xdr:colOff>
      <xdr:row>38</xdr:row>
      <xdr:rowOff>89281</xdr:rowOff>
    </xdr:to>
    <xdr:cxnSp macro="">
      <xdr:nvCxnSpPr>
        <xdr:cNvPr id="300" name="直線コネクタ 299"/>
        <xdr:cNvCxnSpPr/>
      </xdr:nvCxnSpPr>
      <xdr:spPr>
        <a:xfrm>
          <a:off x="9639300" y="6599047"/>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301" name="労働費平均値テキスト"/>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302" name="フローチャート: 判断 301"/>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83947</xdr:rowOff>
    </xdr:from>
    <xdr:to>
      <xdr:col>50</xdr:col>
      <xdr:colOff>114300</xdr:colOff>
      <xdr:row>38</xdr:row>
      <xdr:rowOff>118237</xdr:rowOff>
    </xdr:to>
    <xdr:cxnSp macro="">
      <xdr:nvCxnSpPr>
        <xdr:cNvPr id="303" name="直線コネクタ 302"/>
        <xdr:cNvCxnSpPr/>
      </xdr:nvCxnSpPr>
      <xdr:spPr>
        <a:xfrm flipV="1">
          <a:off x="8750300" y="659904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4" name="フローチャート: 判断 303"/>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5" name="テキスト ボックス 304"/>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115697</xdr:rowOff>
    </xdr:from>
    <xdr:to>
      <xdr:col>45</xdr:col>
      <xdr:colOff>177800</xdr:colOff>
      <xdr:row>38</xdr:row>
      <xdr:rowOff>118237</xdr:rowOff>
    </xdr:to>
    <xdr:cxnSp macro="">
      <xdr:nvCxnSpPr>
        <xdr:cNvPr id="306" name="直線コネクタ 305"/>
        <xdr:cNvCxnSpPr/>
      </xdr:nvCxnSpPr>
      <xdr:spPr>
        <a:xfrm>
          <a:off x="7861300" y="6630797"/>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7" name="フローチャート: 判断 306"/>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8" name="テキスト ボックス 307"/>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115570</xdr:rowOff>
    </xdr:from>
    <xdr:to>
      <xdr:col>41</xdr:col>
      <xdr:colOff>50800</xdr:colOff>
      <xdr:row>38</xdr:row>
      <xdr:rowOff>115697</xdr:rowOff>
    </xdr:to>
    <xdr:cxnSp macro="">
      <xdr:nvCxnSpPr>
        <xdr:cNvPr id="309" name="直線コネクタ 308"/>
        <xdr:cNvCxnSpPr/>
      </xdr:nvCxnSpPr>
      <xdr:spPr>
        <a:xfrm>
          <a:off x="6972300" y="663067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10" name="フローチャート: 判断 309"/>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11" name="テキスト ボックス 310"/>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12" name="フローチャート: 判断 311"/>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13" name="テキスト ボックス 312"/>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38481</xdr:rowOff>
    </xdr:from>
    <xdr:to>
      <xdr:col>55</xdr:col>
      <xdr:colOff>50800</xdr:colOff>
      <xdr:row>38</xdr:row>
      <xdr:rowOff>140081</xdr:rowOff>
    </xdr:to>
    <xdr:sp macro="" textlink="">
      <xdr:nvSpPr>
        <xdr:cNvPr id="319" name="楕円 318"/>
        <xdr:cNvSpPr/>
      </xdr:nvSpPr>
      <xdr:spPr>
        <a:xfrm>
          <a:off x="10426700" y="65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124858</xdr:rowOff>
    </xdr:from>
    <xdr:ext cx="378565" cy="259045"/>
    <xdr:sp macro="" textlink="">
      <xdr:nvSpPr>
        <xdr:cNvPr id="320" name="労働費該当値テキスト"/>
        <xdr:cNvSpPr txBox="1"/>
      </xdr:nvSpPr>
      <xdr:spPr>
        <a:xfrm>
          <a:off x="10528300" y="646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33147</xdr:rowOff>
    </xdr:from>
    <xdr:to>
      <xdr:col>50</xdr:col>
      <xdr:colOff>165100</xdr:colOff>
      <xdr:row>38</xdr:row>
      <xdr:rowOff>134747</xdr:rowOff>
    </xdr:to>
    <xdr:sp macro="" textlink="">
      <xdr:nvSpPr>
        <xdr:cNvPr id="321" name="楕円 320"/>
        <xdr:cNvSpPr/>
      </xdr:nvSpPr>
      <xdr:spPr>
        <a:xfrm>
          <a:off x="9588500" y="65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125874</xdr:rowOff>
    </xdr:from>
    <xdr:ext cx="469744" cy="259045"/>
    <xdr:sp macro="" textlink="">
      <xdr:nvSpPr>
        <xdr:cNvPr id="322" name="テキスト ボックス 321"/>
        <xdr:cNvSpPr txBox="1"/>
      </xdr:nvSpPr>
      <xdr:spPr>
        <a:xfrm>
          <a:off x="9404428" y="6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67437</xdr:rowOff>
    </xdr:from>
    <xdr:to>
      <xdr:col>46</xdr:col>
      <xdr:colOff>38100</xdr:colOff>
      <xdr:row>38</xdr:row>
      <xdr:rowOff>169037</xdr:rowOff>
    </xdr:to>
    <xdr:sp macro="" textlink="">
      <xdr:nvSpPr>
        <xdr:cNvPr id="323" name="楕円 322"/>
        <xdr:cNvSpPr/>
      </xdr:nvSpPr>
      <xdr:spPr>
        <a:xfrm>
          <a:off x="8699500" y="6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160164</xdr:rowOff>
    </xdr:from>
    <xdr:ext cx="378565" cy="259045"/>
    <xdr:sp macro="" textlink="">
      <xdr:nvSpPr>
        <xdr:cNvPr id="324" name="テキスト ボックス 323"/>
        <xdr:cNvSpPr txBox="1"/>
      </xdr:nvSpPr>
      <xdr:spPr>
        <a:xfrm>
          <a:off x="8561017" y="667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64897</xdr:rowOff>
    </xdr:from>
    <xdr:to>
      <xdr:col>41</xdr:col>
      <xdr:colOff>101600</xdr:colOff>
      <xdr:row>38</xdr:row>
      <xdr:rowOff>166497</xdr:rowOff>
    </xdr:to>
    <xdr:sp macro="" textlink="">
      <xdr:nvSpPr>
        <xdr:cNvPr id="325" name="楕円 324"/>
        <xdr:cNvSpPr/>
      </xdr:nvSpPr>
      <xdr:spPr>
        <a:xfrm>
          <a:off x="7810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157624</xdr:rowOff>
    </xdr:from>
    <xdr:ext cx="378565" cy="259045"/>
    <xdr:sp macro="" textlink="">
      <xdr:nvSpPr>
        <xdr:cNvPr id="326" name="テキスト ボックス 325"/>
        <xdr:cNvSpPr txBox="1"/>
      </xdr:nvSpPr>
      <xdr:spPr>
        <a:xfrm>
          <a:off x="7672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64770</xdr:rowOff>
    </xdr:from>
    <xdr:to>
      <xdr:col>36</xdr:col>
      <xdr:colOff>165100</xdr:colOff>
      <xdr:row>38</xdr:row>
      <xdr:rowOff>166370</xdr:rowOff>
    </xdr:to>
    <xdr:sp macro="" textlink="">
      <xdr:nvSpPr>
        <xdr:cNvPr id="327" name="楕円 326"/>
        <xdr:cNvSpPr/>
      </xdr:nvSpPr>
      <xdr:spPr>
        <a:xfrm>
          <a:off x="6921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157497</xdr:rowOff>
    </xdr:from>
    <xdr:ext cx="378565" cy="259045"/>
    <xdr:sp macro="" textlink="">
      <xdr:nvSpPr>
        <xdr:cNvPr id="328" name="テキスト ボックス 327"/>
        <xdr:cNvSpPr txBox="1"/>
      </xdr:nvSpPr>
      <xdr:spPr>
        <a:xfrm>
          <a:off x="6783017" y="6672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1" name="テキスト ボックス 34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3" name="テキスト ボックス 34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5" name="テキスト ボックス 34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7" name="テキスト ボックス 34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9" name="テキスト ボックス 34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51" name="直線コネクタ 350"/>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52" name="農林水産業費最小値テキスト"/>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53" name="直線コネクタ 352"/>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4" name="農林水産業費最大値テキスト"/>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5" name="直線コネクタ 354"/>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111079</xdr:rowOff>
    </xdr:from>
    <xdr:to>
      <xdr:col>55</xdr:col>
      <xdr:colOff>0</xdr:colOff>
      <xdr:row>53</xdr:row>
      <xdr:rowOff>26406</xdr:rowOff>
    </xdr:to>
    <xdr:cxnSp macro="">
      <xdr:nvCxnSpPr>
        <xdr:cNvPr id="356" name="直線コネクタ 355"/>
        <xdr:cNvCxnSpPr/>
      </xdr:nvCxnSpPr>
      <xdr:spPr>
        <a:xfrm flipV="1">
          <a:off x="9639300" y="9026479"/>
          <a:ext cx="838200" cy="8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7" name="農林水産業費平均値テキスト"/>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8" name="フローチャート: 判断 357"/>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136820</xdr:rowOff>
    </xdr:from>
    <xdr:to>
      <xdr:col>50</xdr:col>
      <xdr:colOff>114300</xdr:colOff>
      <xdr:row>53</xdr:row>
      <xdr:rowOff>26406</xdr:rowOff>
    </xdr:to>
    <xdr:cxnSp macro="">
      <xdr:nvCxnSpPr>
        <xdr:cNvPr id="359" name="直線コネクタ 358"/>
        <xdr:cNvCxnSpPr/>
      </xdr:nvCxnSpPr>
      <xdr:spPr>
        <a:xfrm>
          <a:off x="8750300" y="9052220"/>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60" name="フローチャート: 判断 359"/>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61" name="テキスト ボックス 360"/>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136820</xdr:rowOff>
    </xdr:from>
    <xdr:to>
      <xdr:col>45</xdr:col>
      <xdr:colOff>177800</xdr:colOff>
      <xdr:row>53</xdr:row>
      <xdr:rowOff>16942</xdr:rowOff>
    </xdr:to>
    <xdr:cxnSp macro="">
      <xdr:nvCxnSpPr>
        <xdr:cNvPr id="362" name="直線コネクタ 361"/>
        <xdr:cNvCxnSpPr/>
      </xdr:nvCxnSpPr>
      <xdr:spPr>
        <a:xfrm flipV="1">
          <a:off x="7861300" y="9052220"/>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63" name="フローチャート: 判断 362"/>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64" name="テキスト ボックス 363"/>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16942</xdr:rowOff>
    </xdr:from>
    <xdr:to>
      <xdr:col>41</xdr:col>
      <xdr:colOff>50800</xdr:colOff>
      <xdr:row>53</xdr:row>
      <xdr:rowOff>39299</xdr:rowOff>
    </xdr:to>
    <xdr:cxnSp macro="">
      <xdr:nvCxnSpPr>
        <xdr:cNvPr id="365" name="直線コネクタ 364"/>
        <xdr:cNvCxnSpPr/>
      </xdr:nvCxnSpPr>
      <xdr:spPr>
        <a:xfrm flipV="1">
          <a:off x="6972300" y="9103792"/>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6" name="フローチャート: 判断 365"/>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7" name="テキスト ボックス 366"/>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8" name="フローチャート: 判断 367"/>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9" name="テキスト ボックス 368"/>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60279</xdr:rowOff>
    </xdr:from>
    <xdr:to>
      <xdr:col>55</xdr:col>
      <xdr:colOff>50800</xdr:colOff>
      <xdr:row>52</xdr:row>
      <xdr:rowOff>161879</xdr:rowOff>
    </xdr:to>
    <xdr:sp macro="" textlink="">
      <xdr:nvSpPr>
        <xdr:cNvPr id="375" name="楕円 374"/>
        <xdr:cNvSpPr/>
      </xdr:nvSpPr>
      <xdr:spPr>
        <a:xfrm>
          <a:off x="10426700" y="89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83156</xdr:rowOff>
    </xdr:from>
    <xdr:ext cx="534377" cy="259045"/>
    <xdr:sp macro="" textlink="">
      <xdr:nvSpPr>
        <xdr:cNvPr id="376" name="農林水産業費該当値テキスト"/>
        <xdr:cNvSpPr txBox="1"/>
      </xdr:nvSpPr>
      <xdr:spPr>
        <a:xfrm>
          <a:off x="10528300" y="882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147056</xdr:rowOff>
    </xdr:from>
    <xdr:to>
      <xdr:col>50</xdr:col>
      <xdr:colOff>165100</xdr:colOff>
      <xdr:row>53</xdr:row>
      <xdr:rowOff>77206</xdr:rowOff>
    </xdr:to>
    <xdr:sp macro="" textlink="">
      <xdr:nvSpPr>
        <xdr:cNvPr id="377" name="楕円 376"/>
        <xdr:cNvSpPr/>
      </xdr:nvSpPr>
      <xdr:spPr>
        <a:xfrm>
          <a:off x="9588500" y="90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93733</xdr:rowOff>
    </xdr:from>
    <xdr:ext cx="534377" cy="259045"/>
    <xdr:sp macro="" textlink="">
      <xdr:nvSpPr>
        <xdr:cNvPr id="378" name="テキスト ボックス 377"/>
        <xdr:cNvSpPr txBox="1"/>
      </xdr:nvSpPr>
      <xdr:spPr>
        <a:xfrm>
          <a:off x="9372111" y="88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86020</xdr:rowOff>
    </xdr:from>
    <xdr:to>
      <xdr:col>46</xdr:col>
      <xdr:colOff>38100</xdr:colOff>
      <xdr:row>53</xdr:row>
      <xdr:rowOff>16170</xdr:rowOff>
    </xdr:to>
    <xdr:sp macro="" textlink="">
      <xdr:nvSpPr>
        <xdr:cNvPr id="379" name="楕円 378"/>
        <xdr:cNvSpPr/>
      </xdr:nvSpPr>
      <xdr:spPr>
        <a:xfrm>
          <a:off x="8699500" y="90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32697</xdr:rowOff>
    </xdr:from>
    <xdr:ext cx="534377" cy="259045"/>
    <xdr:sp macro="" textlink="">
      <xdr:nvSpPr>
        <xdr:cNvPr id="380" name="テキスト ボックス 379"/>
        <xdr:cNvSpPr txBox="1"/>
      </xdr:nvSpPr>
      <xdr:spPr>
        <a:xfrm>
          <a:off x="8483111" y="877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137592</xdr:rowOff>
    </xdr:from>
    <xdr:to>
      <xdr:col>41</xdr:col>
      <xdr:colOff>101600</xdr:colOff>
      <xdr:row>53</xdr:row>
      <xdr:rowOff>67742</xdr:rowOff>
    </xdr:to>
    <xdr:sp macro="" textlink="">
      <xdr:nvSpPr>
        <xdr:cNvPr id="381" name="楕円 380"/>
        <xdr:cNvSpPr/>
      </xdr:nvSpPr>
      <xdr:spPr>
        <a:xfrm>
          <a:off x="7810500" y="90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84269</xdr:rowOff>
    </xdr:from>
    <xdr:ext cx="534377" cy="259045"/>
    <xdr:sp macro="" textlink="">
      <xdr:nvSpPr>
        <xdr:cNvPr id="382" name="テキスト ボックス 381"/>
        <xdr:cNvSpPr txBox="1"/>
      </xdr:nvSpPr>
      <xdr:spPr>
        <a:xfrm>
          <a:off x="7594111" y="882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159949</xdr:rowOff>
    </xdr:from>
    <xdr:to>
      <xdr:col>36</xdr:col>
      <xdr:colOff>165100</xdr:colOff>
      <xdr:row>53</xdr:row>
      <xdr:rowOff>90099</xdr:rowOff>
    </xdr:to>
    <xdr:sp macro="" textlink="">
      <xdr:nvSpPr>
        <xdr:cNvPr id="383" name="楕円 382"/>
        <xdr:cNvSpPr/>
      </xdr:nvSpPr>
      <xdr:spPr>
        <a:xfrm>
          <a:off x="6921500" y="90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106626</xdr:rowOff>
    </xdr:from>
    <xdr:ext cx="534377" cy="259045"/>
    <xdr:sp macro="" textlink="">
      <xdr:nvSpPr>
        <xdr:cNvPr id="384" name="テキスト ボックス 383"/>
        <xdr:cNvSpPr txBox="1"/>
      </xdr:nvSpPr>
      <xdr:spPr>
        <a:xfrm>
          <a:off x="6705111" y="88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5" name="テキスト ボックス 394"/>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7" name="テキスト ボックス 396"/>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9" name="直線コネクタ 408"/>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10" name="商工費最小値テキスト"/>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11" name="直線コネクタ 410"/>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12" name="商工費最大値テキスト"/>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13" name="直線コネクタ 412"/>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103657</xdr:rowOff>
    </xdr:from>
    <xdr:to>
      <xdr:col>55</xdr:col>
      <xdr:colOff>0</xdr:colOff>
      <xdr:row>70</xdr:row>
      <xdr:rowOff>146824</xdr:rowOff>
    </xdr:to>
    <xdr:cxnSp macro="">
      <xdr:nvCxnSpPr>
        <xdr:cNvPr id="414" name="直線コネクタ 413"/>
        <xdr:cNvCxnSpPr/>
      </xdr:nvCxnSpPr>
      <xdr:spPr>
        <a:xfrm>
          <a:off x="9639300" y="12105157"/>
          <a:ext cx="8382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79672</xdr:rowOff>
    </xdr:from>
    <xdr:ext cx="534377" cy="259045"/>
    <xdr:sp macro="" textlink="">
      <xdr:nvSpPr>
        <xdr:cNvPr id="415" name="商工費平均値テキスト"/>
        <xdr:cNvSpPr txBox="1"/>
      </xdr:nvSpPr>
      <xdr:spPr>
        <a:xfrm>
          <a:off x="10528300" y="1310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6" name="フローチャート: 判断 415"/>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103657</xdr:rowOff>
    </xdr:from>
    <xdr:to>
      <xdr:col>50</xdr:col>
      <xdr:colOff>114300</xdr:colOff>
      <xdr:row>75</xdr:row>
      <xdr:rowOff>115088</xdr:rowOff>
    </xdr:to>
    <xdr:cxnSp macro="">
      <xdr:nvCxnSpPr>
        <xdr:cNvPr id="417" name="直線コネクタ 416"/>
        <xdr:cNvCxnSpPr/>
      </xdr:nvCxnSpPr>
      <xdr:spPr>
        <a:xfrm flipV="1">
          <a:off x="8750300" y="12105157"/>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8" name="フローチャート: 判断 417"/>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57535</xdr:rowOff>
    </xdr:from>
    <xdr:ext cx="534377" cy="259045"/>
    <xdr:sp macro="" textlink="">
      <xdr:nvSpPr>
        <xdr:cNvPr id="419" name="テキスト ボックス 418"/>
        <xdr:cNvSpPr txBox="1"/>
      </xdr:nvSpPr>
      <xdr:spPr>
        <a:xfrm>
          <a:off x="9372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115088</xdr:rowOff>
    </xdr:from>
    <xdr:to>
      <xdr:col>45</xdr:col>
      <xdr:colOff>177800</xdr:colOff>
      <xdr:row>76</xdr:row>
      <xdr:rowOff>5587</xdr:rowOff>
    </xdr:to>
    <xdr:cxnSp macro="">
      <xdr:nvCxnSpPr>
        <xdr:cNvPr id="420" name="直線コネクタ 419"/>
        <xdr:cNvCxnSpPr/>
      </xdr:nvCxnSpPr>
      <xdr:spPr>
        <a:xfrm flipV="1">
          <a:off x="7861300" y="12973838"/>
          <a:ext cx="889000" cy="6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21" name="フローチャート: 判断 420"/>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22" name="テキスト ボックス 421"/>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94666</xdr:rowOff>
    </xdr:from>
    <xdr:to>
      <xdr:col>41</xdr:col>
      <xdr:colOff>50800</xdr:colOff>
      <xdr:row>76</xdr:row>
      <xdr:rowOff>5587</xdr:rowOff>
    </xdr:to>
    <xdr:cxnSp macro="">
      <xdr:nvCxnSpPr>
        <xdr:cNvPr id="423" name="直線コネクタ 422"/>
        <xdr:cNvCxnSpPr/>
      </xdr:nvCxnSpPr>
      <xdr:spPr>
        <a:xfrm>
          <a:off x="6972300" y="12953416"/>
          <a:ext cx="8890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24" name="フローチャート: 判断 423"/>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151147</xdr:rowOff>
    </xdr:from>
    <xdr:ext cx="534377" cy="259045"/>
    <xdr:sp macro="" textlink="">
      <xdr:nvSpPr>
        <xdr:cNvPr id="425" name="テキスト ボックス 424"/>
        <xdr:cNvSpPr txBox="1"/>
      </xdr:nvSpPr>
      <xdr:spPr>
        <a:xfrm>
          <a:off x="7594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6" name="フローチャート: 判断 425"/>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143336</xdr:rowOff>
    </xdr:from>
    <xdr:ext cx="534377" cy="259045"/>
    <xdr:sp macro="" textlink="">
      <xdr:nvSpPr>
        <xdr:cNvPr id="427" name="テキスト ボックス 426"/>
        <xdr:cNvSpPr txBox="1"/>
      </xdr:nvSpPr>
      <xdr:spPr>
        <a:xfrm>
          <a:off x="6705111" y="13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96024</xdr:rowOff>
    </xdr:from>
    <xdr:to>
      <xdr:col>55</xdr:col>
      <xdr:colOff>50800</xdr:colOff>
      <xdr:row>71</xdr:row>
      <xdr:rowOff>26174</xdr:rowOff>
    </xdr:to>
    <xdr:sp macro="" textlink="">
      <xdr:nvSpPr>
        <xdr:cNvPr id="433" name="楕円 432"/>
        <xdr:cNvSpPr/>
      </xdr:nvSpPr>
      <xdr:spPr>
        <a:xfrm>
          <a:off x="10426700" y="12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49051</xdr:rowOff>
    </xdr:from>
    <xdr:ext cx="534377" cy="259045"/>
    <xdr:sp macro="" textlink="">
      <xdr:nvSpPr>
        <xdr:cNvPr id="434" name="商工費該当値テキスト"/>
        <xdr:cNvSpPr txBox="1"/>
      </xdr:nvSpPr>
      <xdr:spPr>
        <a:xfrm>
          <a:off x="10528300" y="1205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52857</xdr:rowOff>
    </xdr:from>
    <xdr:to>
      <xdr:col>50</xdr:col>
      <xdr:colOff>165100</xdr:colOff>
      <xdr:row>70</xdr:row>
      <xdr:rowOff>154457</xdr:rowOff>
    </xdr:to>
    <xdr:sp macro="" textlink="">
      <xdr:nvSpPr>
        <xdr:cNvPr id="435" name="楕円 434"/>
        <xdr:cNvSpPr/>
      </xdr:nvSpPr>
      <xdr:spPr>
        <a:xfrm>
          <a:off x="9588500" y="1205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170984</xdr:rowOff>
    </xdr:from>
    <xdr:ext cx="534377" cy="259045"/>
    <xdr:sp macro="" textlink="">
      <xdr:nvSpPr>
        <xdr:cNvPr id="436" name="テキスト ボックス 435"/>
        <xdr:cNvSpPr txBox="1"/>
      </xdr:nvSpPr>
      <xdr:spPr>
        <a:xfrm>
          <a:off x="9372111" y="118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64288</xdr:rowOff>
    </xdr:from>
    <xdr:to>
      <xdr:col>46</xdr:col>
      <xdr:colOff>38100</xdr:colOff>
      <xdr:row>75</xdr:row>
      <xdr:rowOff>165888</xdr:rowOff>
    </xdr:to>
    <xdr:sp macro="" textlink="">
      <xdr:nvSpPr>
        <xdr:cNvPr id="437" name="楕円 436"/>
        <xdr:cNvSpPr/>
      </xdr:nvSpPr>
      <xdr:spPr>
        <a:xfrm>
          <a:off x="8699500" y="129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10965</xdr:rowOff>
    </xdr:from>
    <xdr:ext cx="534377" cy="259045"/>
    <xdr:sp macro="" textlink="">
      <xdr:nvSpPr>
        <xdr:cNvPr id="438" name="テキスト ボックス 437"/>
        <xdr:cNvSpPr txBox="1"/>
      </xdr:nvSpPr>
      <xdr:spPr>
        <a:xfrm>
          <a:off x="8483111" y="126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126238</xdr:rowOff>
    </xdr:from>
    <xdr:to>
      <xdr:col>41</xdr:col>
      <xdr:colOff>101600</xdr:colOff>
      <xdr:row>76</xdr:row>
      <xdr:rowOff>56387</xdr:rowOff>
    </xdr:to>
    <xdr:sp macro="" textlink="">
      <xdr:nvSpPr>
        <xdr:cNvPr id="439" name="楕円 438"/>
        <xdr:cNvSpPr/>
      </xdr:nvSpPr>
      <xdr:spPr>
        <a:xfrm>
          <a:off x="7810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72915</xdr:rowOff>
    </xdr:from>
    <xdr:ext cx="534377" cy="259045"/>
    <xdr:sp macro="" textlink="">
      <xdr:nvSpPr>
        <xdr:cNvPr id="440" name="テキスト ボックス 439"/>
        <xdr:cNvSpPr txBox="1"/>
      </xdr:nvSpPr>
      <xdr:spPr>
        <a:xfrm>
          <a:off x="7594111" y="1276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43866</xdr:rowOff>
    </xdr:from>
    <xdr:to>
      <xdr:col>36</xdr:col>
      <xdr:colOff>165100</xdr:colOff>
      <xdr:row>75</xdr:row>
      <xdr:rowOff>145466</xdr:rowOff>
    </xdr:to>
    <xdr:sp macro="" textlink="">
      <xdr:nvSpPr>
        <xdr:cNvPr id="441" name="楕円 440"/>
        <xdr:cNvSpPr/>
      </xdr:nvSpPr>
      <xdr:spPr>
        <a:xfrm>
          <a:off x="6921500" y="129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161993</xdr:rowOff>
    </xdr:from>
    <xdr:ext cx="534377" cy="259045"/>
    <xdr:sp macro="" textlink="">
      <xdr:nvSpPr>
        <xdr:cNvPr id="442" name="テキスト ボックス 441"/>
        <xdr:cNvSpPr txBox="1"/>
      </xdr:nvSpPr>
      <xdr:spPr>
        <a:xfrm>
          <a:off x="6705111" y="126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7" name="直線コネクタ 466"/>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8" name="土木費最小値テキスト"/>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9" name="直線コネクタ 468"/>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70" name="土木費最大値テキスト"/>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71" name="直線コネクタ 470"/>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158959</xdr:rowOff>
    </xdr:from>
    <xdr:to>
      <xdr:col>55</xdr:col>
      <xdr:colOff>0</xdr:colOff>
      <xdr:row>95</xdr:row>
      <xdr:rowOff>54147</xdr:rowOff>
    </xdr:to>
    <xdr:cxnSp macro="">
      <xdr:nvCxnSpPr>
        <xdr:cNvPr id="472" name="直線コネクタ 471"/>
        <xdr:cNvCxnSpPr/>
      </xdr:nvCxnSpPr>
      <xdr:spPr>
        <a:xfrm flipV="1">
          <a:off x="9639300" y="16275259"/>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97502</xdr:rowOff>
    </xdr:from>
    <xdr:ext cx="534377" cy="259045"/>
    <xdr:sp macro="" textlink="">
      <xdr:nvSpPr>
        <xdr:cNvPr id="473" name="土木費平均値テキスト"/>
        <xdr:cNvSpPr txBox="1"/>
      </xdr:nvSpPr>
      <xdr:spPr>
        <a:xfrm>
          <a:off x="10528300" y="16385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4" name="フローチャート: 判断 473"/>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54147</xdr:rowOff>
    </xdr:from>
    <xdr:to>
      <xdr:col>50</xdr:col>
      <xdr:colOff>114300</xdr:colOff>
      <xdr:row>95</xdr:row>
      <xdr:rowOff>161837</xdr:rowOff>
    </xdr:to>
    <xdr:cxnSp macro="">
      <xdr:nvCxnSpPr>
        <xdr:cNvPr id="475" name="直線コネクタ 474"/>
        <xdr:cNvCxnSpPr/>
      </xdr:nvCxnSpPr>
      <xdr:spPr>
        <a:xfrm flipV="1">
          <a:off x="8750300" y="16341897"/>
          <a:ext cx="889000" cy="10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6" name="フローチャート: 判断 475"/>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82681</xdr:rowOff>
    </xdr:from>
    <xdr:ext cx="534377" cy="259045"/>
    <xdr:sp macro="" textlink="">
      <xdr:nvSpPr>
        <xdr:cNvPr id="477" name="テキスト ボックス 476"/>
        <xdr:cNvSpPr txBox="1"/>
      </xdr:nvSpPr>
      <xdr:spPr>
        <a:xfrm>
          <a:off x="9372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112706</xdr:rowOff>
    </xdr:from>
    <xdr:to>
      <xdr:col>45</xdr:col>
      <xdr:colOff>177800</xdr:colOff>
      <xdr:row>95</xdr:row>
      <xdr:rowOff>161837</xdr:rowOff>
    </xdr:to>
    <xdr:cxnSp macro="">
      <xdr:nvCxnSpPr>
        <xdr:cNvPr id="478" name="直線コネクタ 477"/>
        <xdr:cNvCxnSpPr/>
      </xdr:nvCxnSpPr>
      <xdr:spPr>
        <a:xfrm>
          <a:off x="7861300" y="16400456"/>
          <a:ext cx="889000" cy="4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9" name="フローチャート: 判断 478"/>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119790</xdr:rowOff>
    </xdr:from>
    <xdr:ext cx="534377" cy="259045"/>
    <xdr:sp macro="" textlink="">
      <xdr:nvSpPr>
        <xdr:cNvPr id="480" name="テキスト ボックス 479"/>
        <xdr:cNvSpPr txBox="1"/>
      </xdr:nvSpPr>
      <xdr:spPr>
        <a:xfrm>
          <a:off x="8483111" y="165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18771</xdr:rowOff>
    </xdr:from>
    <xdr:to>
      <xdr:col>41</xdr:col>
      <xdr:colOff>50800</xdr:colOff>
      <xdr:row>95</xdr:row>
      <xdr:rowOff>112706</xdr:rowOff>
    </xdr:to>
    <xdr:cxnSp macro="">
      <xdr:nvCxnSpPr>
        <xdr:cNvPr id="481" name="直線コネクタ 480"/>
        <xdr:cNvCxnSpPr/>
      </xdr:nvCxnSpPr>
      <xdr:spPr>
        <a:xfrm>
          <a:off x="6972300" y="16306521"/>
          <a:ext cx="8890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82" name="フローチャート: 判断 481"/>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79976</xdr:rowOff>
    </xdr:from>
    <xdr:ext cx="534377" cy="259045"/>
    <xdr:sp macro="" textlink="">
      <xdr:nvSpPr>
        <xdr:cNvPr id="483" name="テキスト ボックス 482"/>
        <xdr:cNvSpPr txBox="1"/>
      </xdr:nvSpPr>
      <xdr:spPr>
        <a:xfrm>
          <a:off x="7594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4" name="フローチャート: 判断 483"/>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57745</xdr:rowOff>
    </xdr:from>
    <xdr:ext cx="534377" cy="259045"/>
    <xdr:sp macro="" textlink="">
      <xdr:nvSpPr>
        <xdr:cNvPr id="485" name="テキスト ボックス 484"/>
        <xdr:cNvSpPr txBox="1"/>
      </xdr:nvSpPr>
      <xdr:spPr>
        <a:xfrm>
          <a:off x="6705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108159</xdr:rowOff>
    </xdr:from>
    <xdr:to>
      <xdr:col>55</xdr:col>
      <xdr:colOff>50800</xdr:colOff>
      <xdr:row>95</xdr:row>
      <xdr:rowOff>38309</xdr:rowOff>
    </xdr:to>
    <xdr:sp macro="" textlink="">
      <xdr:nvSpPr>
        <xdr:cNvPr id="491" name="楕円 490"/>
        <xdr:cNvSpPr/>
      </xdr:nvSpPr>
      <xdr:spPr>
        <a:xfrm>
          <a:off x="10426700" y="162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131036</xdr:rowOff>
    </xdr:from>
    <xdr:ext cx="534377" cy="259045"/>
    <xdr:sp macro="" textlink="">
      <xdr:nvSpPr>
        <xdr:cNvPr id="492" name="土木費該当値テキスト"/>
        <xdr:cNvSpPr txBox="1"/>
      </xdr:nvSpPr>
      <xdr:spPr>
        <a:xfrm>
          <a:off x="10528300" y="160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3347</xdr:rowOff>
    </xdr:from>
    <xdr:to>
      <xdr:col>50</xdr:col>
      <xdr:colOff>165100</xdr:colOff>
      <xdr:row>95</xdr:row>
      <xdr:rowOff>104947</xdr:rowOff>
    </xdr:to>
    <xdr:sp macro="" textlink="">
      <xdr:nvSpPr>
        <xdr:cNvPr id="493" name="楕円 492"/>
        <xdr:cNvSpPr/>
      </xdr:nvSpPr>
      <xdr:spPr>
        <a:xfrm>
          <a:off x="9588500" y="162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121474</xdr:rowOff>
    </xdr:from>
    <xdr:ext cx="534377" cy="259045"/>
    <xdr:sp macro="" textlink="">
      <xdr:nvSpPr>
        <xdr:cNvPr id="494" name="テキスト ボックス 493"/>
        <xdr:cNvSpPr txBox="1"/>
      </xdr:nvSpPr>
      <xdr:spPr>
        <a:xfrm>
          <a:off x="9372111" y="1606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111037</xdr:rowOff>
    </xdr:from>
    <xdr:to>
      <xdr:col>46</xdr:col>
      <xdr:colOff>38100</xdr:colOff>
      <xdr:row>96</xdr:row>
      <xdr:rowOff>41187</xdr:rowOff>
    </xdr:to>
    <xdr:sp macro="" textlink="">
      <xdr:nvSpPr>
        <xdr:cNvPr id="495" name="楕円 494"/>
        <xdr:cNvSpPr/>
      </xdr:nvSpPr>
      <xdr:spPr>
        <a:xfrm>
          <a:off x="8699500" y="163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57714</xdr:rowOff>
    </xdr:from>
    <xdr:ext cx="534377" cy="259045"/>
    <xdr:sp macro="" textlink="">
      <xdr:nvSpPr>
        <xdr:cNvPr id="496" name="テキスト ボックス 495"/>
        <xdr:cNvSpPr txBox="1"/>
      </xdr:nvSpPr>
      <xdr:spPr>
        <a:xfrm>
          <a:off x="8483111" y="161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61906</xdr:rowOff>
    </xdr:from>
    <xdr:to>
      <xdr:col>41</xdr:col>
      <xdr:colOff>101600</xdr:colOff>
      <xdr:row>95</xdr:row>
      <xdr:rowOff>163506</xdr:rowOff>
    </xdr:to>
    <xdr:sp macro="" textlink="">
      <xdr:nvSpPr>
        <xdr:cNvPr id="497" name="楕円 496"/>
        <xdr:cNvSpPr/>
      </xdr:nvSpPr>
      <xdr:spPr>
        <a:xfrm>
          <a:off x="7810500" y="163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8583</xdr:rowOff>
    </xdr:from>
    <xdr:ext cx="534377" cy="259045"/>
    <xdr:sp macro="" textlink="">
      <xdr:nvSpPr>
        <xdr:cNvPr id="498" name="テキスト ボックス 497"/>
        <xdr:cNvSpPr txBox="1"/>
      </xdr:nvSpPr>
      <xdr:spPr>
        <a:xfrm>
          <a:off x="7594111" y="161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139421</xdr:rowOff>
    </xdr:from>
    <xdr:to>
      <xdr:col>36</xdr:col>
      <xdr:colOff>165100</xdr:colOff>
      <xdr:row>95</xdr:row>
      <xdr:rowOff>69571</xdr:rowOff>
    </xdr:to>
    <xdr:sp macro="" textlink="">
      <xdr:nvSpPr>
        <xdr:cNvPr id="499" name="楕円 498"/>
        <xdr:cNvSpPr/>
      </xdr:nvSpPr>
      <xdr:spPr>
        <a:xfrm>
          <a:off x="6921500" y="162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86098</xdr:rowOff>
    </xdr:from>
    <xdr:ext cx="534377" cy="259045"/>
    <xdr:sp macro="" textlink="">
      <xdr:nvSpPr>
        <xdr:cNvPr id="500" name="テキスト ボックス 499"/>
        <xdr:cNvSpPr txBox="1"/>
      </xdr:nvSpPr>
      <xdr:spPr>
        <a:xfrm>
          <a:off x="6705111" y="160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1" name="テキスト ボックス 51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3" name="テキスト ボックス 51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67501</xdr:rowOff>
    </xdr:from>
    <xdr:to>
      <xdr:col>85</xdr:col>
      <xdr:colOff>126364</xdr:colOff>
      <xdr:row>39</xdr:row>
      <xdr:rowOff>110934</xdr:rowOff>
    </xdr:to>
    <xdr:cxnSp macro="">
      <xdr:nvCxnSpPr>
        <xdr:cNvPr id="525" name="直線コネクタ 524"/>
        <xdr:cNvCxnSpPr/>
      </xdr:nvCxnSpPr>
      <xdr:spPr>
        <a:xfrm flipV="1">
          <a:off x="16317595" y="5211001"/>
          <a:ext cx="1269" cy="158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114761</xdr:rowOff>
    </xdr:from>
    <xdr:ext cx="534377" cy="259045"/>
    <xdr:sp macro="" textlink="">
      <xdr:nvSpPr>
        <xdr:cNvPr id="526" name="消防費最小値テキスト"/>
        <xdr:cNvSpPr txBox="1"/>
      </xdr:nvSpPr>
      <xdr:spPr>
        <a:xfrm>
          <a:off x="16370300" y="68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110934</xdr:rowOff>
    </xdr:from>
    <xdr:to>
      <xdr:col>86</xdr:col>
      <xdr:colOff>25400</xdr:colOff>
      <xdr:row>39</xdr:row>
      <xdr:rowOff>110934</xdr:rowOff>
    </xdr:to>
    <xdr:cxnSp macro="">
      <xdr:nvCxnSpPr>
        <xdr:cNvPr id="527" name="直線コネクタ 526"/>
        <xdr:cNvCxnSpPr/>
      </xdr:nvCxnSpPr>
      <xdr:spPr>
        <a:xfrm>
          <a:off x="16230600" y="679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14178</xdr:rowOff>
    </xdr:from>
    <xdr:ext cx="534377" cy="259045"/>
    <xdr:sp macro="" textlink="">
      <xdr:nvSpPr>
        <xdr:cNvPr id="528" name="消防費最大値テキスト"/>
        <xdr:cNvSpPr txBox="1"/>
      </xdr:nvSpPr>
      <xdr:spPr>
        <a:xfrm>
          <a:off x="16370300" y="49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67501</xdr:rowOff>
    </xdr:from>
    <xdr:to>
      <xdr:col>86</xdr:col>
      <xdr:colOff>25400</xdr:colOff>
      <xdr:row>30</xdr:row>
      <xdr:rowOff>67501</xdr:rowOff>
    </xdr:to>
    <xdr:cxnSp macro="">
      <xdr:nvCxnSpPr>
        <xdr:cNvPr id="529" name="直線コネクタ 528"/>
        <xdr:cNvCxnSpPr/>
      </xdr:nvCxnSpPr>
      <xdr:spPr>
        <a:xfrm>
          <a:off x="16230600" y="521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28639</xdr:rowOff>
    </xdr:from>
    <xdr:to>
      <xdr:col>85</xdr:col>
      <xdr:colOff>127000</xdr:colOff>
      <xdr:row>34</xdr:row>
      <xdr:rowOff>78359</xdr:rowOff>
    </xdr:to>
    <xdr:cxnSp macro="">
      <xdr:nvCxnSpPr>
        <xdr:cNvPr id="530" name="直線コネクタ 529"/>
        <xdr:cNvCxnSpPr/>
      </xdr:nvCxnSpPr>
      <xdr:spPr>
        <a:xfrm flipV="1">
          <a:off x="15481300" y="5686489"/>
          <a:ext cx="838200" cy="2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130382</xdr:rowOff>
    </xdr:from>
    <xdr:ext cx="534377" cy="259045"/>
    <xdr:sp macro="" textlink="">
      <xdr:nvSpPr>
        <xdr:cNvPr id="531" name="消防費平均値テキスト"/>
        <xdr:cNvSpPr txBox="1"/>
      </xdr:nvSpPr>
      <xdr:spPr>
        <a:xfrm>
          <a:off x="16370300" y="5788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151955</xdr:rowOff>
    </xdr:from>
    <xdr:to>
      <xdr:col>85</xdr:col>
      <xdr:colOff>177800</xdr:colOff>
      <xdr:row>34</xdr:row>
      <xdr:rowOff>82105</xdr:rowOff>
    </xdr:to>
    <xdr:sp macro="" textlink="">
      <xdr:nvSpPr>
        <xdr:cNvPr id="532" name="フローチャート: 判断 531"/>
        <xdr:cNvSpPr/>
      </xdr:nvSpPr>
      <xdr:spPr>
        <a:xfrm>
          <a:off x="162687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163322</xdr:rowOff>
    </xdr:from>
    <xdr:to>
      <xdr:col>81</xdr:col>
      <xdr:colOff>50800</xdr:colOff>
      <xdr:row>34</xdr:row>
      <xdr:rowOff>78359</xdr:rowOff>
    </xdr:to>
    <xdr:cxnSp macro="">
      <xdr:nvCxnSpPr>
        <xdr:cNvPr id="533" name="直線コネクタ 532"/>
        <xdr:cNvCxnSpPr/>
      </xdr:nvCxnSpPr>
      <xdr:spPr>
        <a:xfrm>
          <a:off x="14592300" y="5649722"/>
          <a:ext cx="889000" cy="25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27940</xdr:rowOff>
    </xdr:from>
    <xdr:to>
      <xdr:col>81</xdr:col>
      <xdr:colOff>101600</xdr:colOff>
      <xdr:row>36</xdr:row>
      <xdr:rowOff>129540</xdr:rowOff>
    </xdr:to>
    <xdr:sp macro="" textlink="">
      <xdr:nvSpPr>
        <xdr:cNvPr id="534" name="フローチャート: 判断 533"/>
        <xdr:cNvSpPr/>
      </xdr:nvSpPr>
      <xdr:spPr>
        <a:xfrm>
          <a:off x="15430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120667</xdr:rowOff>
    </xdr:from>
    <xdr:ext cx="534377" cy="259045"/>
    <xdr:sp macro="" textlink="">
      <xdr:nvSpPr>
        <xdr:cNvPr id="535" name="テキスト ボックス 534"/>
        <xdr:cNvSpPr txBox="1"/>
      </xdr:nvSpPr>
      <xdr:spPr>
        <a:xfrm>
          <a:off x="15214111" y="62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163322</xdr:rowOff>
    </xdr:from>
    <xdr:to>
      <xdr:col>76</xdr:col>
      <xdr:colOff>114300</xdr:colOff>
      <xdr:row>35</xdr:row>
      <xdr:rowOff>32448</xdr:rowOff>
    </xdr:to>
    <xdr:cxnSp macro="">
      <xdr:nvCxnSpPr>
        <xdr:cNvPr id="536" name="直線コネクタ 535"/>
        <xdr:cNvCxnSpPr/>
      </xdr:nvCxnSpPr>
      <xdr:spPr>
        <a:xfrm flipV="1">
          <a:off x="13703300" y="5649722"/>
          <a:ext cx="889000" cy="38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537" name="フローチャート: 判断 536"/>
        <xdr:cNvSpPr/>
      </xdr:nvSpPr>
      <xdr:spPr>
        <a:xfrm>
          <a:off x="14541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10177</xdr:rowOff>
    </xdr:from>
    <xdr:ext cx="534377" cy="259045"/>
    <xdr:sp macro="" textlink="">
      <xdr:nvSpPr>
        <xdr:cNvPr id="538" name="テキスト ボックス 537"/>
        <xdr:cNvSpPr txBox="1"/>
      </xdr:nvSpPr>
      <xdr:spPr>
        <a:xfrm>
          <a:off x="14325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32448</xdr:rowOff>
    </xdr:from>
    <xdr:to>
      <xdr:col>71</xdr:col>
      <xdr:colOff>177800</xdr:colOff>
      <xdr:row>35</xdr:row>
      <xdr:rowOff>87503</xdr:rowOff>
    </xdr:to>
    <xdr:cxnSp macro="">
      <xdr:nvCxnSpPr>
        <xdr:cNvPr id="539" name="直線コネクタ 538"/>
        <xdr:cNvCxnSpPr/>
      </xdr:nvCxnSpPr>
      <xdr:spPr>
        <a:xfrm flipV="1">
          <a:off x="12814300" y="603319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79184</xdr:rowOff>
    </xdr:from>
    <xdr:to>
      <xdr:col>72</xdr:col>
      <xdr:colOff>38100</xdr:colOff>
      <xdr:row>37</xdr:row>
      <xdr:rowOff>9334</xdr:rowOff>
    </xdr:to>
    <xdr:sp macro="" textlink="">
      <xdr:nvSpPr>
        <xdr:cNvPr id="540" name="フローチャート: 判断 539"/>
        <xdr:cNvSpPr/>
      </xdr:nvSpPr>
      <xdr:spPr>
        <a:xfrm>
          <a:off x="13652500" y="625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461</xdr:rowOff>
    </xdr:from>
    <xdr:ext cx="534377" cy="259045"/>
    <xdr:sp macro="" textlink="">
      <xdr:nvSpPr>
        <xdr:cNvPr id="541" name="テキスト ボックス 540"/>
        <xdr:cNvSpPr txBox="1"/>
      </xdr:nvSpPr>
      <xdr:spPr>
        <a:xfrm>
          <a:off x="13436111" y="63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66992</xdr:rowOff>
    </xdr:from>
    <xdr:to>
      <xdr:col>67</xdr:col>
      <xdr:colOff>101600</xdr:colOff>
      <xdr:row>37</xdr:row>
      <xdr:rowOff>168593</xdr:rowOff>
    </xdr:to>
    <xdr:sp macro="" textlink="">
      <xdr:nvSpPr>
        <xdr:cNvPr id="542" name="フローチャート: 判断 541"/>
        <xdr:cNvSpPr/>
      </xdr:nvSpPr>
      <xdr:spPr>
        <a:xfrm>
          <a:off x="12763500" y="64106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159720</xdr:rowOff>
    </xdr:from>
    <xdr:ext cx="534377" cy="259045"/>
    <xdr:sp macro="" textlink="">
      <xdr:nvSpPr>
        <xdr:cNvPr id="543" name="テキスト ボックス 542"/>
        <xdr:cNvSpPr txBox="1"/>
      </xdr:nvSpPr>
      <xdr:spPr>
        <a:xfrm>
          <a:off x="12547111" y="65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149289</xdr:rowOff>
    </xdr:from>
    <xdr:to>
      <xdr:col>85</xdr:col>
      <xdr:colOff>177800</xdr:colOff>
      <xdr:row>33</xdr:row>
      <xdr:rowOff>79439</xdr:rowOff>
    </xdr:to>
    <xdr:sp macro="" textlink="">
      <xdr:nvSpPr>
        <xdr:cNvPr id="549" name="楕円 548"/>
        <xdr:cNvSpPr/>
      </xdr:nvSpPr>
      <xdr:spPr>
        <a:xfrm>
          <a:off x="16268700" y="563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716</xdr:rowOff>
    </xdr:from>
    <xdr:ext cx="534377" cy="259045"/>
    <xdr:sp macro="" textlink="">
      <xdr:nvSpPr>
        <xdr:cNvPr id="550" name="消防費該当値テキスト"/>
        <xdr:cNvSpPr txBox="1"/>
      </xdr:nvSpPr>
      <xdr:spPr>
        <a:xfrm>
          <a:off x="16370300" y="548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27559</xdr:rowOff>
    </xdr:from>
    <xdr:to>
      <xdr:col>81</xdr:col>
      <xdr:colOff>101600</xdr:colOff>
      <xdr:row>34</xdr:row>
      <xdr:rowOff>129159</xdr:rowOff>
    </xdr:to>
    <xdr:sp macro="" textlink="">
      <xdr:nvSpPr>
        <xdr:cNvPr id="551" name="楕円 550"/>
        <xdr:cNvSpPr/>
      </xdr:nvSpPr>
      <xdr:spPr>
        <a:xfrm>
          <a:off x="154305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145686</xdr:rowOff>
    </xdr:from>
    <xdr:ext cx="534377" cy="259045"/>
    <xdr:sp macro="" textlink="">
      <xdr:nvSpPr>
        <xdr:cNvPr id="552" name="テキスト ボックス 551"/>
        <xdr:cNvSpPr txBox="1"/>
      </xdr:nvSpPr>
      <xdr:spPr>
        <a:xfrm>
          <a:off x="15214111" y="5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112522</xdr:rowOff>
    </xdr:from>
    <xdr:to>
      <xdr:col>76</xdr:col>
      <xdr:colOff>165100</xdr:colOff>
      <xdr:row>33</xdr:row>
      <xdr:rowOff>42672</xdr:rowOff>
    </xdr:to>
    <xdr:sp macro="" textlink="">
      <xdr:nvSpPr>
        <xdr:cNvPr id="553" name="楕円 552"/>
        <xdr:cNvSpPr/>
      </xdr:nvSpPr>
      <xdr:spPr>
        <a:xfrm>
          <a:off x="145415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59199</xdr:rowOff>
    </xdr:from>
    <xdr:ext cx="534377" cy="259045"/>
    <xdr:sp macro="" textlink="">
      <xdr:nvSpPr>
        <xdr:cNvPr id="554" name="テキスト ボックス 553"/>
        <xdr:cNvSpPr txBox="1"/>
      </xdr:nvSpPr>
      <xdr:spPr>
        <a:xfrm>
          <a:off x="14325111" y="53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153098</xdr:rowOff>
    </xdr:from>
    <xdr:to>
      <xdr:col>72</xdr:col>
      <xdr:colOff>38100</xdr:colOff>
      <xdr:row>35</xdr:row>
      <xdr:rowOff>83248</xdr:rowOff>
    </xdr:to>
    <xdr:sp macro="" textlink="">
      <xdr:nvSpPr>
        <xdr:cNvPr id="555" name="楕円 554"/>
        <xdr:cNvSpPr/>
      </xdr:nvSpPr>
      <xdr:spPr>
        <a:xfrm>
          <a:off x="13652500" y="59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99775</xdr:rowOff>
    </xdr:from>
    <xdr:ext cx="534377" cy="259045"/>
    <xdr:sp macro="" textlink="">
      <xdr:nvSpPr>
        <xdr:cNvPr id="556" name="テキスト ボックス 555"/>
        <xdr:cNvSpPr txBox="1"/>
      </xdr:nvSpPr>
      <xdr:spPr>
        <a:xfrm>
          <a:off x="13436111" y="57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36703</xdr:rowOff>
    </xdr:from>
    <xdr:to>
      <xdr:col>67</xdr:col>
      <xdr:colOff>101600</xdr:colOff>
      <xdr:row>35</xdr:row>
      <xdr:rowOff>138303</xdr:rowOff>
    </xdr:to>
    <xdr:sp macro="" textlink="">
      <xdr:nvSpPr>
        <xdr:cNvPr id="557" name="楕円 556"/>
        <xdr:cNvSpPr/>
      </xdr:nvSpPr>
      <xdr:spPr>
        <a:xfrm>
          <a:off x="12763500" y="60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154830</xdr:rowOff>
    </xdr:from>
    <xdr:ext cx="534377" cy="259045"/>
    <xdr:sp macro="" textlink="">
      <xdr:nvSpPr>
        <xdr:cNvPr id="558" name="テキスト ボックス 557"/>
        <xdr:cNvSpPr txBox="1"/>
      </xdr:nvSpPr>
      <xdr:spPr>
        <a:xfrm>
          <a:off x="12547111" y="58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7" name="テキスト ボックス 57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9" name="テキスト ボックス 57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81" name="テキスト ボックス 58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3" name="テキスト ボックス 58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5" name="直線コネクタ 584"/>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6" name="教育費最小値テキスト"/>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7" name="直線コネクタ 586"/>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8" name="教育費最大値テキスト"/>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9" name="直線コネクタ 588"/>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103516</xdr:rowOff>
    </xdr:from>
    <xdr:to>
      <xdr:col>85</xdr:col>
      <xdr:colOff>127000</xdr:colOff>
      <xdr:row>54</xdr:row>
      <xdr:rowOff>153155</xdr:rowOff>
    </xdr:to>
    <xdr:cxnSp macro="">
      <xdr:nvCxnSpPr>
        <xdr:cNvPr id="590" name="直線コネクタ 589"/>
        <xdr:cNvCxnSpPr/>
      </xdr:nvCxnSpPr>
      <xdr:spPr>
        <a:xfrm flipV="1">
          <a:off x="15481300" y="9190366"/>
          <a:ext cx="838200" cy="2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16382</xdr:rowOff>
    </xdr:from>
    <xdr:ext cx="534377" cy="259045"/>
    <xdr:sp macro="" textlink="">
      <xdr:nvSpPr>
        <xdr:cNvPr id="591" name="教育費平均値テキスト"/>
        <xdr:cNvSpPr txBox="1"/>
      </xdr:nvSpPr>
      <xdr:spPr>
        <a:xfrm>
          <a:off x="16370300" y="927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92" name="フローチャート: 判断 591"/>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3389</xdr:rowOff>
    </xdr:from>
    <xdr:to>
      <xdr:col>81</xdr:col>
      <xdr:colOff>50800</xdr:colOff>
      <xdr:row>54</xdr:row>
      <xdr:rowOff>153155</xdr:rowOff>
    </xdr:to>
    <xdr:cxnSp macro="">
      <xdr:nvCxnSpPr>
        <xdr:cNvPr id="593" name="直線コネクタ 592"/>
        <xdr:cNvCxnSpPr/>
      </xdr:nvCxnSpPr>
      <xdr:spPr>
        <a:xfrm>
          <a:off x="14592300" y="9261689"/>
          <a:ext cx="889000" cy="1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4" name="フローチャート: 判断 593"/>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5" name="テキスト ボックス 594"/>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3389</xdr:rowOff>
    </xdr:from>
    <xdr:to>
      <xdr:col>76</xdr:col>
      <xdr:colOff>114300</xdr:colOff>
      <xdr:row>54</xdr:row>
      <xdr:rowOff>138002</xdr:rowOff>
    </xdr:to>
    <xdr:cxnSp macro="">
      <xdr:nvCxnSpPr>
        <xdr:cNvPr id="596" name="直線コネクタ 595"/>
        <xdr:cNvCxnSpPr/>
      </xdr:nvCxnSpPr>
      <xdr:spPr>
        <a:xfrm flipV="1">
          <a:off x="13703300" y="9261689"/>
          <a:ext cx="889000" cy="13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7" name="フローチャート: 判断 596"/>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9785</xdr:rowOff>
    </xdr:from>
    <xdr:ext cx="534377" cy="259045"/>
    <xdr:sp macro="" textlink="">
      <xdr:nvSpPr>
        <xdr:cNvPr id="598" name="テキスト ボックス 597"/>
        <xdr:cNvSpPr txBox="1"/>
      </xdr:nvSpPr>
      <xdr:spPr>
        <a:xfrm>
          <a:off x="14325111" y="94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42741</xdr:rowOff>
    </xdr:from>
    <xdr:to>
      <xdr:col>71</xdr:col>
      <xdr:colOff>177800</xdr:colOff>
      <xdr:row>54</xdr:row>
      <xdr:rowOff>138002</xdr:rowOff>
    </xdr:to>
    <xdr:cxnSp macro="">
      <xdr:nvCxnSpPr>
        <xdr:cNvPr id="599" name="直線コネクタ 598"/>
        <xdr:cNvCxnSpPr/>
      </xdr:nvCxnSpPr>
      <xdr:spPr>
        <a:xfrm>
          <a:off x="12814300" y="9129591"/>
          <a:ext cx="889000" cy="26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600" name="フローチャート: 判断 599"/>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601" name="テキスト ボックス 600"/>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602" name="フローチャート: 判断 601"/>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157297</xdr:rowOff>
    </xdr:from>
    <xdr:ext cx="534377" cy="259045"/>
    <xdr:sp macro="" textlink="">
      <xdr:nvSpPr>
        <xdr:cNvPr id="603" name="テキスト ボックス 602"/>
        <xdr:cNvSpPr txBox="1"/>
      </xdr:nvSpPr>
      <xdr:spPr>
        <a:xfrm>
          <a:off x="12547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52716</xdr:rowOff>
    </xdr:from>
    <xdr:to>
      <xdr:col>85</xdr:col>
      <xdr:colOff>177800</xdr:colOff>
      <xdr:row>53</xdr:row>
      <xdr:rowOff>154316</xdr:rowOff>
    </xdr:to>
    <xdr:sp macro="" textlink="">
      <xdr:nvSpPr>
        <xdr:cNvPr id="609" name="楕円 608"/>
        <xdr:cNvSpPr/>
      </xdr:nvSpPr>
      <xdr:spPr>
        <a:xfrm>
          <a:off x="16268700" y="91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75593</xdr:rowOff>
    </xdr:from>
    <xdr:ext cx="534377" cy="259045"/>
    <xdr:sp macro="" textlink="">
      <xdr:nvSpPr>
        <xdr:cNvPr id="610" name="教育費該当値テキスト"/>
        <xdr:cNvSpPr txBox="1"/>
      </xdr:nvSpPr>
      <xdr:spPr>
        <a:xfrm>
          <a:off x="16370300" y="89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102355</xdr:rowOff>
    </xdr:from>
    <xdr:to>
      <xdr:col>81</xdr:col>
      <xdr:colOff>101600</xdr:colOff>
      <xdr:row>55</xdr:row>
      <xdr:rowOff>32505</xdr:rowOff>
    </xdr:to>
    <xdr:sp macro="" textlink="">
      <xdr:nvSpPr>
        <xdr:cNvPr id="611" name="楕円 610"/>
        <xdr:cNvSpPr/>
      </xdr:nvSpPr>
      <xdr:spPr>
        <a:xfrm>
          <a:off x="15430500" y="93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23632</xdr:rowOff>
    </xdr:from>
    <xdr:ext cx="534377" cy="259045"/>
    <xdr:sp macro="" textlink="">
      <xdr:nvSpPr>
        <xdr:cNvPr id="612" name="テキスト ボックス 611"/>
        <xdr:cNvSpPr txBox="1"/>
      </xdr:nvSpPr>
      <xdr:spPr>
        <a:xfrm>
          <a:off x="15214111" y="945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124039</xdr:rowOff>
    </xdr:from>
    <xdr:to>
      <xdr:col>76</xdr:col>
      <xdr:colOff>165100</xdr:colOff>
      <xdr:row>54</xdr:row>
      <xdr:rowOff>54189</xdr:rowOff>
    </xdr:to>
    <xdr:sp macro="" textlink="">
      <xdr:nvSpPr>
        <xdr:cNvPr id="613" name="楕円 612"/>
        <xdr:cNvSpPr/>
      </xdr:nvSpPr>
      <xdr:spPr>
        <a:xfrm>
          <a:off x="14541500" y="92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70716</xdr:rowOff>
    </xdr:from>
    <xdr:ext cx="534377" cy="259045"/>
    <xdr:sp macro="" textlink="">
      <xdr:nvSpPr>
        <xdr:cNvPr id="614" name="テキスト ボックス 613"/>
        <xdr:cNvSpPr txBox="1"/>
      </xdr:nvSpPr>
      <xdr:spPr>
        <a:xfrm>
          <a:off x="14325111" y="89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87202</xdr:rowOff>
    </xdr:from>
    <xdr:to>
      <xdr:col>72</xdr:col>
      <xdr:colOff>38100</xdr:colOff>
      <xdr:row>55</xdr:row>
      <xdr:rowOff>17352</xdr:rowOff>
    </xdr:to>
    <xdr:sp macro="" textlink="">
      <xdr:nvSpPr>
        <xdr:cNvPr id="615" name="楕円 614"/>
        <xdr:cNvSpPr/>
      </xdr:nvSpPr>
      <xdr:spPr>
        <a:xfrm>
          <a:off x="13652500" y="93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33879</xdr:rowOff>
    </xdr:from>
    <xdr:ext cx="534377" cy="259045"/>
    <xdr:sp macro="" textlink="">
      <xdr:nvSpPr>
        <xdr:cNvPr id="616" name="テキスト ボックス 615"/>
        <xdr:cNvSpPr txBox="1"/>
      </xdr:nvSpPr>
      <xdr:spPr>
        <a:xfrm>
          <a:off x="13436111" y="912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163391</xdr:rowOff>
    </xdr:from>
    <xdr:to>
      <xdr:col>67</xdr:col>
      <xdr:colOff>101600</xdr:colOff>
      <xdr:row>53</xdr:row>
      <xdr:rowOff>93541</xdr:rowOff>
    </xdr:to>
    <xdr:sp macro="" textlink="">
      <xdr:nvSpPr>
        <xdr:cNvPr id="617" name="楕円 616"/>
        <xdr:cNvSpPr/>
      </xdr:nvSpPr>
      <xdr:spPr>
        <a:xfrm>
          <a:off x="12763500" y="9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110068</xdr:rowOff>
    </xdr:from>
    <xdr:ext cx="534377" cy="259045"/>
    <xdr:sp macro="" textlink="">
      <xdr:nvSpPr>
        <xdr:cNvPr id="618" name="テキスト ボックス 617"/>
        <xdr:cNvSpPr txBox="1"/>
      </xdr:nvSpPr>
      <xdr:spPr>
        <a:xfrm>
          <a:off x="12547111" y="885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9" name="直線コネクタ 62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30" name="テキスト ボックス 62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31" name="直線コネクタ 63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2" name="テキスト ボックス 63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3" name="直線コネクタ 63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4" name="テキスト ボックス 63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5" name="直線コネクタ 63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6" name="テキスト ボックス 63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7" name="直線コネクタ 63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8" name="テキスト ボックス 63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9" name="直線コネクタ 63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40" name="テキスト ボックス 63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2" name="テキスト ボックス 64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4" name="直線コネクタ 643"/>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6" name="直線コネクタ 64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7" name="災害復旧費最大値テキスト"/>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8" name="直線コネクタ 647"/>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33156</xdr:rowOff>
    </xdr:from>
    <xdr:to>
      <xdr:col>85</xdr:col>
      <xdr:colOff>127000</xdr:colOff>
      <xdr:row>79</xdr:row>
      <xdr:rowOff>57012</xdr:rowOff>
    </xdr:to>
    <xdr:cxnSp macro="">
      <xdr:nvCxnSpPr>
        <xdr:cNvPr id="649" name="直線コネクタ 648"/>
        <xdr:cNvCxnSpPr/>
      </xdr:nvCxnSpPr>
      <xdr:spPr>
        <a:xfrm>
          <a:off x="15481300" y="13577706"/>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47458</xdr:rowOff>
    </xdr:from>
    <xdr:ext cx="534377" cy="259045"/>
    <xdr:sp macro="" textlink="">
      <xdr:nvSpPr>
        <xdr:cNvPr id="650" name="災害復旧費平均値テキスト"/>
        <xdr:cNvSpPr txBox="1"/>
      </xdr:nvSpPr>
      <xdr:spPr>
        <a:xfrm>
          <a:off x="16370300" y="13249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51" name="フローチャート: 判断 650"/>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159000</xdr:rowOff>
    </xdr:from>
    <xdr:to>
      <xdr:col>81</xdr:col>
      <xdr:colOff>50800</xdr:colOff>
      <xdr:row>79</xdr:row>
      <xdr:rowOff>33156</xdr:rowOff>
    </xdr:to>
    <xdr:cxnSp macro="">
      <xdr:nvCxnSpPr>
        <xdr:cNvPr id="652" name="直線コネクタ 651"/>
        <xdr:cNvCxnSpPr/>
      </xdr:nvCxnSpPr>
      <xdr:spPr>
        <a:xfrm>
          <a:off x="14592300" y="1353210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3" name="フローチャート: 判断 652"/>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95601</xdr:rowOff>
    </xdr:from>
    <xdr:ext cx="469744" cy="259045"/>
    <xdr:sp macro="" textlink="">
      <xdr:nvSpPr>
        <xdr:cNvPr id="654" name="テキスト ボックス 653"/>
        <xdr:cNvSpPr txBox="1"/>
      </xdr:nvSpPr>
      <xdr:spPr>
        <a:xfrm>
          <a:off x="15246428" y="132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159000</xdr:rowOff>
    </xdr:from>
    <xdr:to>
      <xdr:col>76</xdr:col>
      <xdr:colOff>114300</xdr:colOff>
      <xdr:row>79</xdr:row>
      <xdr:rowOff>49795</xdr:rowOff>
    </xdr:to>
    <xdr:cxnSp macro="">
      <xdr:nvCxnSpPr>
        <xdr:cNvPr id="655" name="直線コネクタ 654"/>
        <xdr:cNvCxnSpPr/>
      </xdr:nvCxnSpPr>
      <xdr:spPr>
        <a:xfrm flipV="1">
          <a:off x="13703300" y="1353210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6" name="フローチャート: 判断 655"/>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7" name="テキスト ボックス 656"/>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49795</xdr:rowOff>
    </xdr:from>
    <xdr:to>
      <xdr:col>71</xdr:col>
      <xdr:colOff>177800</xdr:colOff>
      <xdr:row>79</xdr:row>
      <xdr:rowOff>87204</xdr:rowOff>
    </xdr:to>
    <xdr:cxnSp macro="">
      <xdr:nvCxnSpPr>
        <xdr:cNvPr id="658" name="直線コネクタ 657"/>
        <xdr:cNvCxnSpPr/>
      </xdr:nvCxnSpPr>
      <xdr:spPr>
        <a:xfrm flipV="1">
          <a:off x="12814300" y="13594345"/>
          <a:ext cx="889000" cy="3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9" name="フローチャート: 判断 658"/>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60" name="テキスト ボックス 659"/>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61" name="フローチャート: 判断 660"/>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136340</xdr:rowOff>
    </xdr:from>
    <xdr:ext cx="469744" cy="259045"/>
    <xdr:sp macro="" textlink="">
      <xdr:nvSpPr>
        <xdr:cNvPr id="662" name="テキスト ボックス 661"/>
        <xdr:cNvSpPr txBox="1"/>
      </xdr:nvSpPr>
      <xdr:spPr>
        <a:xfrm>
          <a:off x="12579428" y="13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6212</xdr:rowOff>
    </xdr:from>
    <xdr:to>
      <xdr:col>85</xdr:col>
      <xdr:colOff>177800</xdr:colOff>
      <xdr:row>79</xdr:row>
      <xdr:rowOff>107812</xdr:rowOff>
    </xdr:to>
    <xdr:sp macro="" textlink="">
      <xdr:nvSpPr>
        <xdr:cNvPr id="668" name="楕円 667"/>
        <xdr:cNvSpPr/>
      </xdr:nvSpPr>
      <xdr:spPr>
        <a:xfrm>
          <a:off x="16268700" y="13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92589</xdr:rowOff>
    </xdr:from>
    <xdr:ext cx="469744" cy="259045"/>
    <xdr:sp macro="" textlink="">
      <xdr:nvSpPr>
        <xdr:cNvPr id="669" name="災害復旧費該当値テキスト"/>
        <xdr:cNvSpPr txBox="1"/>
      </xdr:nvSpPr>
      <xdr:spPr>
        <a:xfrm>
          <a:off x="16370300" y="134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153806</xdr:rowOff>
    </xdr:from>
    <xdr:to>
      <xdr:col>81</xdr:col>
      <xdr:colOff>101600</xdr:colOff>
      <xdr:row>79</xdr:row>
      <xdr:rowOff>83956</xdr:rowOff>
    </xdr:to>
    <xdr:sp macro="" textlink="">
      <xdr:nvSpPr>
        <xdr:cNvPr id="670" name="楕円 669"/>
        <xdr:cNvSpPr/>
      </xdr:nvSpPr>
      <xdr:spPr>
        <a:xfrm>
          <a:off x="15430500" y="135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75083</xdr:rowOff>
    </xdr:from>
    <xdr:ext cx="469744" cy="259045"/>
    <xdr:sp macro="" textlink="">
      <xdr:nvSpPr>
        <xdr:cNvPr id="671" name="テキスト ボックス 670"/>
        <xdr:cNvSpPr txBox="1"/>
      </xdr:nvSpPr>
      <xdr:spPr>
        <a:xfrm>
          <a:off x="15246428" y="136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108200</xdr:rowOff>
    </xdr:from>
    <xdr:to>
      <xdr:col>76</xdr:col>
      <xdr:colOff>165100</xdr:colOff>
      <xdr:row>79</xdr:row>
      <xdr:rowOff>38350</xdr:rowOff>
    </xdr:to>
    <xdr:sp macro="" textlink="">
      <xdr:nvSpPr>
        <xdr:cNvPr id="672" name="楕円 671"/>
        <xdr:cNvSpPr/>
      </xdr:nvSpPr>
      <xdr:spPr>
        <a:xfrm>
          <a:off x="14541500" y="134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54877</xdr:rowOff>
    </xdr:from>
    <xdr:ext cx="469744" cy="259045"/>
    <xdr:sp macro="" textlink="">
      <xdr:nvSpPr>
        <xdr:cNvPr id="673" name="テキスト ボックス 672"/>
        <xdr:cNvSpPr txBox="1"/>
      </xdr:nvSpPr>
      <xdr:spPr>
        <a:xfrm>
          <a:off x="14357428" y="1325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170445</xdr:rowOff>
    </xdr:from>
    <xdr:to>
      <xdr:col>72</xdr:col>
      <xdr:colOff>38100</xdr:colOff>
      <xdr:row>79</xdr:row>
      <xdr:rowOff>100595</xdr:rowOff>
    </xdr:to>
    <xdr:sp macro="" textlink="">
      <xdr:nvSpPr>
        <xdr:cNvPr id="674" name="楕円 673"/>
        <xdr:cNvSpPr/>
      </xdr:nvSpPr>
      <xdr:spPr>
        <a:xfrm>
          <a:off x="13652500" y="1354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117122</xdr:rowOff>
    </xdr:from>
    <xdr:ext cx="469744" cy="259045"/>
    <xdr:sp macro="" textlink="">
      <xdr:nvSpPr>
        <xdr:cNvPr id="675" name="テキスト ボックス 674"/>
        <xdr:cNvSpPr txBox="1"/>
      </xdr:nvSpPr>
      <xdr:spPr>
        <a:xfrm>
          <a:off x="13468428" y="1331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36404</xdr:rowOff>
    </xdr:from>
    <xdr:to>
      <xdr:col>67</xdr:col>
      <xdr:colOff>101600</xdr:colOff>
      <xdr:row>79</xdr:row>
      <xdr:rowOff>138004</xdr:rowOff>
    </xdr:to>
    <xdr:sp macro="" textlink="">
      <xdr:nvSpPr>
        <xdr:cNvPr id="676" name="楕円 675"/>
        <xdr:cNvSpPr/>
      </xdr:nvSpPr>
      <xdr:spPr>
        <a:xfrm>
          <a:off x="12763500" y="1358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129131</xdr:rowOff>
    </xdr:from>
    <xdr:ext cx="378565" cy="259045"/>
    <xdr:sp macro="" textlink="">
      <xdr:nvSpPr>
        <xdr:cNvPr id="677" name="テキスト ボックス 676"/>
        <xdr:cNvSpPr txBox="1"/>
      </xdr:nvSpPr>
      <xdr:spPr>
        <a:xfrm>
          <a:off x="12625017" y="1367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8" name="テキスト ボックス 68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9" name="直線コネクタ 68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90" name="テキスト ボックス 68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91" name="直線コネクタ 69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92" name="テキスト ボックス 69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3" name="直線コネクタ 69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4" name="テキスト ボックス 69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5" name="直線コネクタ 69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6" name="テキスト ボックス 69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700" name="直線コネクタ 699"/>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701" name="公債費最小値テキスト"/>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702" name="直線コネクタ 701"/>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3" name="公債費最大値テキスト"/>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4" name="直線コネクタ 703"/>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17627</xdr:rowOff>
    </xdr:from>
    <xdr:to>
      <xdr:col>85</xdr:col>
      <xdr:colOff>127000</xdr:colOff>
      <xdr:row>93</xdr:row>
      <xdr:rowOff>22222</xdr:rowOff>
    </xdr:to>
    <xdr:cxnSp macro="">
      <xdr:nvCxnSpPr>
        <xdr:cNvPr id="705" name="直線コネクタ 704"/>
        <xdr:cNvCxnSpPr/>
      </xdr:nvCxnSpPr>
      <xdr:spPr>
        <a:xfrm flipV="1">
          <a:off x="15481300" y="15791027"/>
          <a:ext cx="8382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122762</xdr:rowOff>
    </xdr:from>
    <xdr:ext cx="534377" cy="259045"/>
    <xdr:sp macro="" textlink="">
      <xdr:nvSpPr>
        <xdr:cNvPr id="706" name="公債費平均値テキスト"/>
        <xdr:cNvSpPr txBox="1"/>
      </xdr:nvSpPr>
      <xdr:spPr>
        <a:xfrm>
          <a:off x="16370300" y="1606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7" name="フローチャート: 判断 706"/>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5603</xdr:rowOff>
    </xdr:from>
    <xdr:to>
      <xdr:col>81</xdr:col>
      <xdr:colOff>50800</xdr:colOff>
      <xdr:row>93</xdr:row>
      <xdr:rowOff>22222</xdr:rowOff>
    </xdr:to>
    <xdr:cxnSp macro="">
      <xdr:nvCxnSpPr>
        <xdr:cNvPr id="708" name="直線コネクタ 707"/>
        <xdr:cNvCxnSpPr/>
      </xdr:nvCxnSpPr>
      <xdr:spPr>
        <a:xfrm>
          <a:off x="14592300" y="15950453"/>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9" name="フローチャート: 判断 708"/>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10" name="テキスト ボックス 709"/>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5603</xdr:rowOff>
    </xdr:from>
    <xdr:to>
      <xdr:col>76</xdr:col>
      <xdr:colOff>114300</xdr:colOff>
      <xdr:row>93</xdr:row>
      <xdr:rowOff>26702</xdr:rowOff>
    </xdr:to>
    <xdr:cxnSp macro="">
      <xdr:nvCxnSpPr>
        <xdr:cNvPr id="711" name="直線コネクタ 710"/>
        <xdr:cNvCxnSpPr/>
      </xdr:nvCxnSpPr>
      <xdr:spPr>
        <a:xfrm flipV="1">
          <a:off x="13703300" y="15950453"/>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12" name="フローチャート: 判断 711"/>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13" name="テキスト ボックス 712"/>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113320</xdr:rowOff>
    </xdr:from>
    <xdr:to>
      <xdr:col>71</xdr:col>
      <xdr:colOff>177800</xdr:colOff>
      <xdr:row>93</xdr:row>
      <xdr:rowOff>26702</xdr:rowOff>
    </xdr:to>
    <xdr:cxnSp macro="">
      <xdr:nvCxnSpPr>
        <xdr:cNvPr id="714" name="直線コネクタ 713"/>
        <xdr:cNvCxnSpPr/>
      </xdr:nvCxnSpPr>
      <xdr:spPr>
        <a:xfrm>
          <a:off x="12814300" y="15886720"/>
          <a:ext cx="889000" cy="8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5" name="フローチャート: 判断 714"/>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6" name="テキスト ボックス 715"/>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7" name="フローチャート: 判断 716"/>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8" name="テキスト ボックス 717"/>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138277</xdr:rowOff>
    </xdr:from>
    <xdr:to>
      <xdr:col>85</xdr:col>
      <xdr:colOff>177800</xdr:colOff>
      <xdr:row>92</xdr:row>
      <xdr:rowOff>68427</xdr:rowOff>
    </xdr:to>
    <xdr:sp macro="" textlink="">
      <xdr:nvSpPr>
        <xdr:cNvPr id="724" name="楕円 723"/>
        <xdr:cNvSpPr/>
      </xdr:nvSpPr>
      <xdr:spPr>
        <a:xfrm>
          <a:off x="16268700" y="157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161154</xdr:rowOff>
    </xdr:from>
    <xdr:ext cx="534377" cy="259045"/>
    <xdr:sp macro="" textlink="">
      <xdr:nvSpPr>
        <xdr:cNvPr id="725" name="公債費該当値テキスト"/>
        <xdr:cNvSpPr txBox="1"/>
      </xdr:nvSpPr>
      <xdr:spPr>
        <a:xfrm>
          <a:off x="16370300" y="1559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142872</xdr:rowOff>
    </xdr:from>
    <xdr:to>
      <xdr:col>81</xdr:col>
      <xdr:colOff>101600</xdr:colOff>
      <xdr:row>93</xdr:row>
      <xdr:rowOff>73022</xdr:rowOff>
    </xdr:to>
    <xdr:sp macro="" textlink="">
      <xdr:nvSpPr>
        <xdr:cNvPr id="726" name="楕円 725"/>
        <xdr:cNvSpPr/>
      </xdr:nvSpPr>
      <xdr:spPr>
        <a:xfrm>
          <a:off x="15430500" y="159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89549</xdr:rowOff>
    </xdr:from>
    <xdr:ext cx="534377" cy="259045"/>
    <xdr:sp macro="" textlink="">
      <xdr:nvSpPr>
        <xdr:cNvPr id="727" name="テキスト ボックス 726"/>
        <xdr:cNvSpPr txBox="1"/>
      </xdr:nvSpPr>
      <xdr:spPr>
        <a:xfrm>
          <a:off x="15214111" y="156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126253</xdr:rowOff>
    </xdr:from>
    <xdr:to>
      <xdr:col>76</xdr:col>
      <xdr:colOff>165100</xdr:colOff>
      <xdr:row>93</xdr:row>
      <xdr:rowOff>56403</xdr:rowOff>
    </xdr:to>
    <xdr:sp macro="" textlink="">
      <xdr:nvSpPr>
        <xdr:cNvPr id="728" name="楕円 727"/>
        <xdr:cNvSpPr/>
      </xdr:nvSpPr>
      <xdr:spPr>
        <a:xfrm>
          <a:off x="14541500" y="158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72930</xdr:rowOff>
    </xdr:from>
    <xdr:ext cx="534377" cy="259045"/>
    <xdr:sp macro="" textlink="">
      <xdr:nvSpPr>
        <xdr:cNvPr id="729" name="テキスト ボックス 728"/>
        <xdr:cNvSpPr txBox="1"/>
      </xdr:nvSpPr>
      <xdr:spPr>
        <a:xfrm>
          <a:off x="14325111" y="1567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147352</xdr:rowOff>
    </xdr:from>
    <xdr:to>
      <xdr:col>72</xdr:col>
      <xdr:colOff>38100</xdr:colOff>
      <xdr:row>93</xdr:row>
      <xdr:rowOff>77502</xdr:rowOff>
    </xdr:to>
    <xdr:sp macro="" textlink="">
      <xdr:nvSpPr>
        <xdr:cNvPr id="730" name="楕円 729"/>
        <xdr:cNvSpPr/>
      </xdr:nvSpPr>
      <xdr:spPr>
        <a:xfrm>
          <a:off x="13652500" y="159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94029</xdr:rowOff>
    </xdr:from>
    <xdr:ext cx="534377" cy="259045"/>
    <xdr:sp macro="" textlink="">
      <xdr:nvSpPr>
        <xdr:cNvPr id="731" name="テキスト ボックス 730"/>
        <xdr:cNvSpPr txBox="1"/>
      </xdr:nvSpPr>
      <xdr:spPr>
        <a:xfrm>
          <a:off x="13436111" y="156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62520</xdr:rowOff>
    </xdr:from>
    <xdr:to>
      <xdr:col>67</xdr:col>
      <xdr:colOff>101600</xdr:colOff>
      <xdr:row>92</xdr:row>
      <xdr:rowOff>164120</xdr:rowOff>
    </xdr:to>
    <xdr:sp macro="" textlink="">
      <xdr:nvSpPr>
        <xdr:cNvPr id="732" name="楕円 731"/>
        <xdr:cNvSpPr/>
      </xdr:nvSpPr>
      <xdr:spPr>
        <a:xfrm>
          <a:off x="12763500" y="158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9197</xdr:rowOff>
    </xdr:from>
    <xdr:ext cx="534377" cy="259045"/>
    <xdr:sp macro="" textlink="">
      <xdr:nvSpPr>
        <xdr:cNvPr id="733" name="テキスト ボックス 732"/>
        <xdr:cNvSpPr txBox="1"/>
      </xdr:nvSpPr>
      <xdr:spPr>
        <a:xfrm>
          <a:off x="12547111" y="15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9" name="直線コネクタ 758"/>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62" name="諸支出金最大値テキスト"/>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3" name="直線コネクタ 762"/>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5" name="諸支出金平均値テキスト"/>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6" name="フローチャート: 判断 765"/>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8" name="フローチャート: 判断 767"/>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9" name="テキスト ボックス 768"/>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71" name="フローチャート: 判断 770"/>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72" name="テキスト ボックス 771"/>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4" name="フローチャート: 判断 773"/>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5" name="テキスト ボックス 774"/>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6" name="フローチャート: 判断 775"/>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7" name="テキスト ボックス 776"/>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200,534</a:t>
          </a:r>
          <a:r>
            <a:rPr kumimoji="1" lang="ja-JP" altLang="en-US" sz="1300">
              <a:latin typeface="ＭＳ Ｐゴシック" panose="020B0600070205080204" pitchFamily="50" charset="-128"/>
              <a:ea typeface="ＭＳ Ｐゴシック" panose="020B0600070205080204" pitchFamily="50" charset="-128"/>
            </a:rPr>
            <a:t>円となっており、目的別歳出では全体の約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割を占めている。今後も子どものための教育・保育給付事業や自立支援給付事業等の伸びにより、経費の増大が予測される。</a:t>
          </a:r>
        </a:p>
        <a:p>
          <a:r>
            <a:rPr kumimoji="1" lang="ja-JP" altLang="en-US" sz="1300">
              <a:latin typeface="ＭＳ Ｐゴシック" panose="020B0600070205080204" pitchFamily="50" charset="-128"/>
              <a:ea typeface="ＭＳ Ｐゴシック" panose="020B0600070205080204" pitchFamily="50" charset="-128"/>
            </a:rPr>
            <a:t>総務費については、特別定額給付金事業の終了により前年から</a:t>
          </a:r>
          <a:r>
            <a:rPr kumimoji="1" lang="en-US" altLang="ja-JP" sz="1300">
              <a:latin typeface="ＭＳ Ｐゴシック" panose="020B0600070205080204" pitchFamily="50" charset="-128"/>
              <a:ea typeface="ＭＳ Ｐゴシック" panose="020B0600070205080204" pitchFamily="50" charset="-128"/>
            </a:rPr>
            <a:t>102,646</a:t>
          </a:r>
          <a:r>
            <a:rPr kumimoji="1" lang="ja-JP" altLang="en-US" sz="1300">
              <a:latin typeface="ＭＳ Ｐゴシック" panose="020B0600070205080204" pitchFamily="50" charset="-128"/>
              <a:ea typeface="ＭＳ Ｐゴシック" panose="020B0600070205080204" pitchFamily="50" charset="-128"/>
            </a:rPr>
            <a:t>円の大幅減となったが、今後はふるさと寄附金事業の拡充により長期的に増加傾向が見込まれる。</a:t>
          </a:r>
        </a:p>
        <a:p>
          <a:r>
            <a:rPr kumimoji="1" lang="ja-JP" altLang="en-US" sz="1300">
              <a:latin typeface="ＭＳ Ｐゴシック" panose="020B0600070205080204" pitchFamily="50" charset="-128"/>
              <a:ea typeface="ＭＳ Ｐゴシック" panose="020B0600070205080204" pitchFamily="50" charset="-128"/>
            </a:rPr>
            <a:t>衛生費については、ごみ焼却施設整備事業や一般廃棄物最終処分場整備事業などの完了により</a:t>
          </a:r>
          <a:r>
            <a:rPr kumimoji="1" lang="en-US" altLang="ja-JP" sz="1300">
              <a:latin typeface="ＭＳ Ｐゴシック" panose="020B0600070205080204" pitchFamily="50" charset="-128"/>
              <a:ea typeface="ＭＳ Ｐゴシック" panose="020B0600070205080204" pitchFamily="50" charset="-128"/>
            </a:rPr>
            <a:t>39,253</a:t>
          </a:r>
          <a:r>
            <a:rPr kumimoji="1" lang="ja-JP" altLang="en-US" sz="1300">
              <a:latin typeface="ＭＳ Ｐゴシック" panose="020B0600070205080204" pitchFamily="50" charset="-128"/>
              <a:ea typeface="ＭＳ Ｐゴシック" panose="020B0600070205080204" pitchFamily="50" charset="-128"/>
            </a:rPr>
            <a:t>円の減となり、類似団体平均に近い水準となった。</a:t>
          </a:r>
        </a:p>
        <a:p>
          <a:r>
            <a:rPr kumimoji="1" lang="ja-JP" altLang="en-US" sz="1300">
              <a:latin typeface="ＭＳ Ｐゴシック" panose="020B0600070205080204" pitchFamily="50" charset="-128"/>
              <a:ea typeface="ＭＳ Ｐゴシック" panose="020B0600070205080204" pitchFamily="50" charset="-128"/>
            </a:rPr>
            <a:t>商工費については、コロナ禍の各種支援事業の実施等により、令和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年度に引き続き高い水準となっている。今後は水族館の整備等が控えており、しばらく高止まりが予測される。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財政調整基金については、今後の財政運営を見据え、鶴岡市行財政改革大綱に基づき計画的に拡充を図ったうえで、財政の健全な運営に資するため、取り崩しを行った。</a:t>
          </a:r>
        </a:p>
        <a:p>
          <a:r>
            <a:rPr kumimoji="1" lang="ja-JP" altLang="en-US" sz="1400">
              <a:latin typeface="ＭＳ ゴシック" pitchFamily="49" charset="-128"/>
              <a:ea typeface="ＭＳ ゴシック" pitchFamily="49" charset="-128"/>
            </a:rPr>
            <a:t>　実質収支額、実質単年度収支については、令和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年度も黒字となった。今後も、行財政改革に積極的に取り組み、より一層の財政の健全化を図る。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山形県鶴岡市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鶴岡市行財政改革大綱の中で、重点的な取組みとして「効率的かつしなやかな行政システムの構築」及び「合併特例期間終了後を見据えた財政の健全化の推進」を掲げ、今後を見据えた行財政基盤の確立に取り組んできた。</a:t>
          </a:r>
        </a:p>
        <a:p>
          <a:r>
            <a:rPr kumimoji="1" lang="ja-JP" altLang="en-US" sz="1400">
              <a:latin typeface="ＭＳ ゴシック" pitchFamily="49" charset="-128"/>
              <a:ea typeface="ＭＳ ゴシック" pitchFamily="49" charset="-128"/>
            </a:rPr>
            <a:t>　今後も引き続き健全な財政運営を図り、連結実質赤字比率で赤字が生じないように努めていく。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79466102</v>
      </c>
      <c r="BO4" s="374"/>
      <c r="BP4" s="374"/>
      <c r="BQ4" s="374"/>
      <c r="BR4" s="374"/>
      <c r="BS4" s="374"/>
      <c r="BT4" s="374"/>
      <c r="BU4" s="375"/>
      <c r="BV4" s="373">
        <v>92593307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5.4</v>
      </c>
      <c r="CU4" s="380"/>
      <c r="CV4" s="380"/>
      <c r="CW4" s="380"/>
      <c r="CX4" s="380"/>
      <c r="CY4" s="380"/>
      <c r="CZ4" s="380"/>
      <c r="DA4" s="381"/>
      <c r="DB4" s="379">
        <v>3.4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77255965</v>
      </c>
      <c r="BO5" s="411"/>
      <c r="BP5" s="411"/>
      <c r="BQ5" s="411"/>
      <c r="BR5" s="411"/>
      <c r="BS5" s="411"/>
      <c r="BT5" s="411"/>
      <c r="BU5" s="412"/>
      <c r="BV5" s="410">
        <v>91088014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89.6</v>
      </c>
      <c r="CU5" s="408"/>
      <c r="CV5" s="408"/>
      <c r="CW5" s="408"/>
      <c r="CX5" s="408"/>
      <c r="CY5" s="408"/>
      <c r="CZ5" s="408"/>
      <c r="DA5" s="409"/>
      <c r="DB5" s="407">
        <v>91.3</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2210137</v>
      </c>
      <c r="BO6" s="411"/>
      <c r="BP6" s="411"/>
      <c r="BQ6" s="411"/>
      <c r="BR6" s="411"/>
      <c r="BS6" s="411"/>
      <c r="BT6" s="411"/>
      <c r="BU6" s="412"/>
      <c r="BV6" s="410">
        <v>1505293</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93.7</v>
      </c>
      <c r="CU6" s="448"/>
      <c r="CV6" s="448"/>
      <c r="CW6" s="448"/>
      <c r="CX6" s="448"/>
      <c r="CY6" s="448"/>
      <c r="CZ6" s="448"/>
      <c r="DA6" s="449"/>
      <c r="DB6" s="447">
        <v>94.6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102</v>
      </c>
      <c r="AV7" s="443"/>
      <c r="AW7" s="443"/>
      <c r="AX7" s="443"/>
      <c r="AY7" s="444" t="s">
        <v>106</v>
      </c>
      <c r="AZ7" s="445"/>
      <c r="BA7" s="445"/>
      <c r="BB7" s="445"/>
      <c r="BC7" s="445"/>
      <c r="BD7" s="445"/>
      <c r="BE7" s="445"/>
      <c r="BF7" s="445"/>
      <c r="BG7" s="445"/>
      <c r="BH7" s="445"/>
      <c r="BI7" s="445"/>
      <c r="BJ7" s="445"/>
      <c r="BK7" s="445"/>
      <c r="BL7" s="445"/>
      <c r="BM7" s="446"/>
      <c r="BN7" s="410">
        <v>38296</v>
      </c>
      <c r="BO7" s="411"/>
      <c r="BP7" s="411"/>
      <c r="BQ7" s="411"/>
      <c r="BR7" s="411"/>
      <c r="BS7" s="411"/>
      <c r="BT7" s="411"/>
      <c r="BU7" s="412"/>
      <c r="BV7" s="410">
        <v>177956</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40408718</v>
      </c>
      <c r="CU7" s="411"/>
      <c r="CV7" s="411"/>
      <c r="CW7" s="411"/>
      <c r="CX7" s="411"/>
      <c r="CY7" s="411"/>
      <c r="CZ7" s="411"/>
      <c r="DA7" s="412"/>
      <c r="DB7" s="410">
        <v>39118093</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2171841</v>
      </c>
      <c r="BO8" s="411"/>
      <c r="BP8" s="411"/>
      <c r="BQ8" s="411"/>
      <c r="BR8" s="411"/>
      <c r="BS8" s="411"/>
      <c r="BT8" s="411"/>
      <c r="BU8" s="412"/>
      <c r="BV8" s="410">
        <v>1327337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0.42</v>
      </c>
      <c r="CU8" s="451"/>
      <c r="CV8" s="451"/>
      <c r="CW8" s="451"/>
      <c r="CX8" s="451"/>
      <c r="CY8" s="451"/>
      <c r="CZ8" s="451"/>
      <c r="DA8" s="452"/>
      <c r="DB8" s="450">
        <v>0.43</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122347</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102</v>
      </c>
      <c r="AV9" s="443"/>
      <c r="AW9" s="443"/>
      <c r="AX9" s="443"/>
      <c r="AY9" s="444" t="s">
        <v>116</v>
      </c>
      <c r="AZ9" s="445"/>
      <c r="BA9" s="445"/>
      <c r="BB9" s="445"/>
      <c r="BC9" s="445"/>
      <c r="BD9" s="445"/>
      <c r="BE9" s="445"/>
      <c r="BF9" s="445"/>
      <c r="BG9" s="445"/>
      <c r="BH9" s="445"/>
      <c r="BI9" s="445"/>
      <c r="BJ9" s="445"/>
      <c r="BK9" s="445"/>
      <c r="BL9" s="445"/>
      <c r="BM9" s="446"/>
      <c r="BN9" s="410">
        <v>844504</v>
      </c>
      <c r="BO9" s="411"/>
      <c r="BP9" s="411"/>
      <c r="BQ9" s="411"/>
      <c r="BR9" s="411"/>
      <c r="BS9" s="411"/>
      <c r="BT9" s="411"/>
      <c r="BU9" s="412"/>
      <c r="BV9" s="410">
        <v>56208</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17.100000000000001</v>
      </c>
      <c r="CU9" s="408"/>
      <c r="CV9" s="408"/>
      <c r="CW9" s="408"/>
      <c r="CX9" s="408"/>
      <c r="CY9" s="408"/>
      <c r="CZ9" s="408"/>
      <c r="DA9" s="409"/>
      <c r="DB9" s="407">
        <v>16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129652</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194530</v>
      </c>
      <c r="BO10" s="411"/>
      <c r="BP10" s="411"/>
      <c r="BQ10" s="411"/>
      <c r="BR10" s="411"/>
      <c r="BS10" s="411"/>
      <c r="BT10" s="411"/>
      <c r="BU10" s="412"/>
      <c r="BV10" s="410">
        <v>214165</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120</v>
      </c>
      <c r="AV11" s="443"/>
      <c r="AW11" s="443"/>
      <c r="AX11" s="443"/>
      <c r="AY11" s="444" t="s">
        <v>126</v>
      </c>
      <c r="AZ11" s="445"/>
      <c r="BA11" s="445"/>
      <c r="BB11" s="445"/>
      <c r="BC11" s="445"/>
      <c r="BD11" s="445"/>
      <c r="BE11" s="445"/>
      <c r="BF11" s="445"/>
      <c r="BG11" s="445"/>
      <c r="BH11" s="445"/>
      <c r="BI11" s="445"/>
      <c r="BJ11" s="445"/>
      <c r="BK11" s="445"/>
      <c r="BL11" s="445"/>
      <c r="BM11" s="446"/>
      <c r="BN11" s="410">
        <v>285686</v>
      </c>
      <c r="BO11" s="411"/>
      <c r="BP11" s="411"/>
      <c r="BQ11" s="411"/>
      <c r="BR11" s="411"/>
      <c r="BS11" s="411"/>
      <c r="BT11" s="411"/>
      <c r="BU11" s="412"/>
      <c r="BV11" s="410">
        <v>213708</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122203</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200000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121517</v>
      </c>
      <c r="S13" s="495"/>
      <c r="T13" s="495"/>
      <c r="U13" s="495"/>
      <c r="V13" s="496"/>
      <c r="W13" s="426" t="s">
        <v>140</v>
      </c>
      <c r="X13" s="427"/>
      <c r="Y13" s="427"/>
      <c r="Z13" s="427"/>
      <c r="AA13" s="427"/>
      <c r="AB13" s="417"/>
      <c r="AC13" s="461">
        <v>5598</v>
      </c>
      <c r="AD13" s="462"/>
      <c r="AE13" s="462"/>
      <c r="AF13" s="462"/>
      <c r="AG13" s="504"/>
      <c r="AH13" s="461">
        <v>6095</v>
      </c>
      <c r="AI13" s="462"/>
      <c r="AJ13" s="462"/>
      <c r="AK13" s="462"/>
      <c r="AL13" s="463"/>
      <c r="AM13" s="439" t="s">
        <v>141</v>
      </c>
      <c r="AN13" s="440"/>
      <c r="AO13" s="440"/>
      <c r="AP13" s="440"/>
      <c r="AQ13" s="440"/>
      <c r="AR13" s="440"/>
      <c r="AS13" s="440"/>
      <c r="AT13" s="441"/>
      <c r="AU13" s="442" t="s">
        <v>120</v>
      </c>
      <c r="AV13" s="443"/>
      <c r="AW13" s="443"/>
      <c r="AX13" s="443"/>
      <c r="AY13" s="444" t="s">
        <v>142</v>
      </c>
      <c r="AZ13" s="445"/>
      <c r="BA13" s="445"/>
      <c r="BB13" s="445"/>
      <c r="BC13" s="445"/>
      <c r="BD13" s="445"/>
      <c r="BE13" s="445"/>
      <c r="BF13" s="445"/>
      <c r="BG13" s="445"/>
      <c r="BH13" s="445"/>
      <c r="BI13" s="445"/>
      <c r="BJ13" s="445"/>
      <c r="BK13" s="445"/>
      <c r="BL13" s="445"/>
      <c r="BM13" s="446"/>
      <c r="BN13" s="410">
        <v>1324720</v>
      </c>
      <c r="BO13" s="411"/>
      <c r="BP13" s="411"/>
      <c r="BQ13" s="411"/>
      <c r="BR13" s="411"/>
      <c r="BS13" s="411"/>
      <c r="BT13" s="411"/>
      <c r="BU13" s="412"/>
      <c r="BV13" s="410">
        <v>284081</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6.1</v>
      </c>
      <c r="CU13" s="408"/>
      <c r="CV13" s="408"/>
      <c r="CW13" s="408"/>
      <c r="CX13" s="408"/>
      <c r="CY13" s="408"/>
      <c r="CZ13" s="408"/>
      <c r="DA13" s="409"/>
      <c r="DB13" s="407">
        <v>5.8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124003</v>
      </c>
      <c r="S14" s="495"/>
      <c r="T14" s="495"/>
      <c r="U14" s="495"/>
      <c r="V14" s="496"/>
      <c r="W14" s="400"/>
      <c r="X14" s="401"/>
      <c r="Y14" s="401"/>
      <c r="Z14" s="401"/>
      <c r="AA14" s="401"/>
      <c r="AB14" s="390"/>
      <c r="AC14" s="497">
        <v>9.1999999999999993</v>
      </c>
      <c r="AD14" s="498"/>
      <c r="AE14" s="498"/>
      <c r="AF14" s="498"/>
      <c r="AG14" s="499"/>
      <c r="AH14" s="497">
        <v>9.6</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44.8</v>
      </c>
      <c r="CU14" s="509"/>
      <c r="CV14" s="509"/>
      <c r="CW14" s="509"/>
      <c r="CX14" s="509"/>
      <c r="CY14" s="509"/>
      <c r="CZ14" s="509"/>
      <c r="DA14" s="510"/>
      <c r="DB14" s="508">
        <v>50.5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123259</v>
      </c>
      <c r="S15" s="495"/>
      <c r="T15" s="495"/>
      <c r="U15" s="495"/>
      <c r="V15" s="496"/>
      <c r="W15" s="426" t="s">
        <v>147</v>
      </c>
      <c r="X15" s="427"/>
      <c r="Y15" s="427"/>
      <c r="Z15" s="427"/>
      <c r="AA15" s="427"/>
      <c r="AB15" s="417"/>
      <c r="AC15" s="461">
        <v>17888</v>
      </c>
      <c r="AD15" s="462"/>
      <c r="AE15" s="462"/>
      <c r="AF15" s="462"/>
      <c r="AG15" s="504"/>
      <c r="AH15" s="461">
        <v>18457</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14355024</v>
      </c>
      <c r="BO15" s="374"/>
      <c r="BP15" s="374"/>
      <c r="BQ15" s="374"/>
      <c r="BR15" s="374"/>
      <c r="BS15" s="374"/>
      <c r="BT15" s="374"/>
      <c r="BU15" s="375"/>
      <c r="BV15" s="373">
        <v>14673938</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29.3</v>
      </c>
      <c r="AD16" s="498"/>
      <c r="AE16" s="498"/>
      <c r="AF16" s="498"/>
      <c r="AG16" s="499"/>
      <c r="AH16" s="497">
        <v>29</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34871120</v>
      </c>
      <c r="BO16" s="411"/>
      <c r="BP16" s="411"/>
      <c r="BQ16" s="411"/>
      <c r="BR16" s="411"/>
      <c r="BS16" s="411"/>
      <c r="BT16" s="411"/>
      <c r="BU16" s="412"/>
      <c r="BV16" s="410">
        <v>33615866</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37544</v>
      </c>
      <c r="AD17" s="462"/>
      <c r="AE17" s="462"/>
      <c r="AF17" s="462"/>
      <c r="AG17" s="504"/>
      <c r="AH17" s="461">
        <v>39089</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18024077</v>
      </c>
      <c r="BO17" s="411"/>
      <c r="BP17" s="411"/>
      <c r="BQ17" s="411"/>
      <c r="BR17" s="411"/>
      <c r="BS17" s="411"/>
      <c r="BT17" s="411"/>
      <c r="BU17" s="412"/>
      <c r="BV17" s="410">
        <v>18465712</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157</v>
      </c>
      <c r="C18" s="453"/>
      <c r="D18" s="453"/>
      <c r="E18" s="533"/>
      <c r="F18" s="533"/>
      <c r="G18" s="533"/>
      <c r="H18" s="533"/>
      <c r="I18" s="533"/>
      <c r="J18" s="533"/>
      <c r="K18" s="533"/>
      <c r="L18" s="534">
        <v>1311.51</v>
      </c>
      <c r="M18" s="534"/>
      <c r="N18" s="534"/>
      <c r="O18" s="534"/>
      <c r="P18" s="534"/>
      <c r="Q18" s="534"/>
      <c r="R18" s="535"/>
      <c r="S18" s="535"/>
      <c r="T18" s="535"/>
      <c r="U18" s="535"/>
      <c r="V18" s="536"/>
      <c r="W18" s="428"/>
      <c r="X18" s="429"/>
      <c r="Y18" s="429"/>
      <c r="Z18" s="429"/>
      <c r="AA18" s="429"/>
      <c r="AB18" s="420"/>
      <c r="AC18" s="537">
        <v>61.5</v>
      </c>
      <c r="AD18" s="538"/>
      <c r="AE18" s="538"/>
      <c r="AF18" s="538"/>
      <c r="AG18" s="539"/>
      <c r="AH18" s="537">
        <v>61.4</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37156669</v>
      </c>
      <c r="BO18" s="411"/>
      <c r="BP18" s="411"/>
      <c r="BQ18" s="411"/>
      <c r="BR18" s="411"/>
      <c r="BS18" s="411"/>
      <c r="BT18" s="411"/>
      <c r="BU18" s="412"/>
      <c r="BV18" s="410">
        <v>35857429</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159</v>
      </c>
      <c r="C19" s="453"/>
      <c r="D19" s="453"/>
      <c r="E19" s="533"/>
      <c r="F19" s="533"/>
      <c r="G19" s="533"/>
      <c r="H19" s="533"/>
      <c r="I19" s="533"/>
      <c r="J19" s="533"/>
      <c r="K19" s="533"/>
      <c r="L19" s="541">
        <v>93</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49408003</v>
      </c>
      <c r="BO19" s="411"/>
      <c r="BP19" s="411"/>
      <c r="BQ19" s="411"/>
      <c r="BR19" s="411"/>
      <c r="BS19" s="411"/>
      <c r="BT19" s="411"/>
      <c r="BU19" s="412"/>
      <c r="BV19" s="410">
        <v>47586828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161</v>
      </c>
      <c r="C20" s="453"/>
      <c r="D20" s="453"/>
      <c r="E20" s="533"/>
      <c r="F20" s="533"/>
      <c r="G20" s="533"/>
      <c r="H20" s="533"/>
      <c r="I20" s="533"/>
      <c r="J20" s="533"/>
      <c r="K20" s="533"/>
      <c r="L20" s="541">
        <v>45666</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79798614</v>
      </c>
      <c r="BO22" s="374"/>
      <c r="BP22" s="374"/>
      <c r="BQ22" s="374"/>
      <c r="BR22" s="374"/>
      <c r="BS22" s="374"/>
      <c r="BT22" s="374"/>
      <c r="BU22" s="375"/>
      <c r="BV22" s="373">
        <v>81486450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43205018</v>
      </c>
      <c r="BO23" s="411"/>
      <c r="BP23" s="411"/>
      <c r="BQ23" s="411"/>
      <c r="BR23" s="411"/>
      <c r="BS23" s="411"/>
      <c r="BT23" s="411"/>
      <c r="BU23" s="412"/>
      <c r="BV23" s="410">
        <v>42602524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171</v>
      </c>
      <c r="F24" s="440"/>
      <c r="G24" s="440"/>
      <c r="H24" s="440"/>
      <c r="I24" s="440"/>
      <c r="J24" s="440"/>
      <c r="K24" s="441"/>
      <c r="L24" s="461">
        <v>1</v>
      </c>
      <c r="M24" s="462"/>
      <c r="N24" s="462"/>
      <c r="O24" s="462"/>
      <c r="P24" s="504"/>
      <c r="Q24" s="461">
        <v>5152</v>
      </c>
      <c r="R24" s="462"/>
      <c r="S24" s="462"/>
      <c r="T24" s="462"/>
      <c r="U24" s="462"/>
      <c r="V24" s="504"/>
      <c r="W24" s="556"/>
      <c r="X24" s="557"/>
      <c r="Y24" s="558"/>
      <c r="Z24" s="460" t="s">
        <v>172</v>
      </c>
      <c r="AA24" s="440"/>
      <c r="AB24" s="440"/>
      <c r="AC24" s="440"/>
      <c r="AD24" s="440"/>
      <c r="AE24" s="440"/>
      <c r="AF24" s="440"/>
      <c r="AG24" s="441"/>
      <c r="AH24" s="461">
        <v>1097</v>
      </c>
      <c r="AI24" s="462"/>
      <c r="AJ24" s="462"/>
      <c r="AK24" s="462"/>
      <c r="AL24" s="504"/>
      <c r="AM24" s="461">
        <v>3626682</v>
      </c>
      <c r="AN24" s="462"/>
      <c r="AO24" s="462"/>
      <c r="AP24" s="462"/>
      <c r="AQ24" s="462"/>
      <c r="AR24" s="504"/>
      <c r="AS24" s="461">
        <v>3306</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55041752</v>
      </c>
      <c r="BO24" s="411"/>
      <c r="BP24" s="411"/>
      <c r="BQ24" s="411"/>
      <c r="BR24" s="411"/>
      <c r="BS24" s="411"/>
      <c r="BT24" s="411"/>
      <c r="BU24" s="412"/>
      <c r="BV24" s="410">
        <v>56473129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174</v>
      </c>
      <c r="F25" s="440"/>
      <c r="G25" s="440"/>
      <c r="H25" s="440"/>
      <c r="I25" s="440"/>
      <c r="J25" s="440"/>
      <c r="K25" s="441"/>
      <c r="L25" s="461">
        <v>1</v>
      </c>
      <c r="M25" s="462"/>
      <c r="N25" s="462"/>
      <c r="O25" s="462"/>
      <c r="P25" s="504"/>
      <c r="Q25" s="461">
        <v>7180</v>
      </c>
      <c r="R25" s="462"/>
      <c r="S25" s="462"/>
      <c r="T25" s="462"/>
      <c r="U25" s="462"/>
      <c r="V25" s="504"/>
      <c r="W25" s="556"/>
      <c r="X25" s="557"/>
      <c r="Y25" s="558"/>
      <c r="Z25" s="460" t="s">
        <v>175</v>
      </c>
      <c r="AA25" s="440"/>
      <c r="AB25" s="440"/>
      <c r="AC25" s="440"/>
      <c r="AD25" s="440"/>
      <c r="AE25" s="440"/>
      <c r="AF25" s="440"/>
      <c r="AG25" s="441"/>
      <c r="AH25" s="461">
        <v>204</v>
      </c>
      <c r="AI25" s="462"/>
      <c r="AJ25" s="462"/>
      <c r="AK25" s="462"/>
      <c r="AL25" s="504"/>
      <c r="AM25" s="461">
        <v>622812</v>
      </c>
      <c r="AN25" s="462"/>
      <c r="AO25" s="462"/>
      <c r="AP25" s="462"/>
      <c r="AQ25" s="462"/>
      <c r="AR25" s="504"/>
      <c r="AS25" s="461">
        <v>3053</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11355977</v>
      </c>
      <c r="BO25" s="374"/>
      <c r="BP25" s="374"/>
      <c r="BQ25" s="374"/>
      <c r="BR25" s="374"/>
      <c r="BS25" s="374"/>
      <c r="BT25" s="374"/>
      <c r="BU25" s="375"/>
      <c r="BV25" s="373">
        <v>14791283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6350</v>
      </c>
      <c r="R26" s="462"/>
      <c r="S26" s="462"/>
      <c r="T26" s="462"/>
      <c r="U26" s="462"/>
      <c r="V26" s="504"/>
      <c r="W26" s="556"/>
      <c r="X26" s="557"/>
      <c r="Y26" s="558"/>
      <c r="Z26" s="460" t="s">
        <v>178</v>
      </c>
      <c r="AA26" s="562"/>
      <c r="AB26" s="562"/>
      <c r="AC26" s="562"/>
      <c r="AD26" s="562"/>
      <c r="AE26" s="562"/>
      <c r="AF26" s="562"/>
      <c r="AG26" s="563"/>
      <c r="AH26" s="461">
        <v>80</v>
      </c>
      <c r="AI26" s="462"/>
      <c r="AJ26" s="462"/>
      <c r="AK26" s="462"/>
      <c r="AL26" s="504"/>
      <c r="AM26" s="461">
        <v>266080</v>
      </c>
      <c r="AN26" s="462"/>
      <c r="AO26" s="462"/>
      <c r="AP26" s="462"/>
      <c r="AQ26" s="462"/>
      <c r="AR26" s="504"/>
      <c r="AS26" s="461">
        <v>3326</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129</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5100</v>
      </c>
      <c r="R27" s="462"/>
      <c r="S27" s="462"/>
      <c r="T27" s="462"/>
      <c r="U27" s="462"/>
      <c r="V27" s="504"/>
      <c r="W27" s="556"/>
      <c r="X27" s="557"/>
      <c r="Y27" s="558"/>
      <c r="Z27" s="460" t="s">
        <v>181</v>
      </c>
      <c r="AA27" s="440"/>
      <c r="AB27" s="440"/>
      <c r="AC27" s="440"/>
      <c r="AD27" s="440"/>
      <c r="AE27" s="440"/>
      <c r="AF27" s="440"/>
      <c r="AG27" s="441"/>
      <c r="AH27" s="461">
        <v>26</v>
      </c>
      <c r="AI27" s="462"/>
      <c r="AJ27" s="462"/>
      <c r="AK27" s="462"/>
      <c r="AL27" s="504"/>
      <c r="AM27" s="461">
        <v>98918</v>
      </c>
      <c r="AN27" s="462"/>
      <c r="AO27" s="462"/>
      <c r="AP27" s="462"/>
      <c r="AQ27" s="462"/>
      <c r="AR27" s="504"/>
      <c r="AS27" s="461">
        <v>3805</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129</v>
      </c>
      <c r="BO27" s="530"/>
      <c r="BP27" s="530"/>
      <c r="BQ27" s="530"/>
      <c r="BR27" s="530"/>
      <c r="BS27" s="530"/>
      <c r="BT27" s="530"/>
      <c r="BU27" s="531"/>
      <c r="BV27" s="529" t="s">
        <v>129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4700</v>
      </c>
      <c r="R28" s="462"/>
      <c r="S28" s="462"/>
      <c r="T28" s="462"/>
      <c r="U28" s="462"/>
      <c r="V28" s="504"/>
      <c r="W28" s="556"/>
      <c r="X28" s="557"/>
      <c r="Y28" s="558"/>
      <c r="Z28" s="460" t="s">
        <v>184</v>
      </c>
      <c r="AA28" s="440"/>
      <c r="AB28" s="440"/>
      <c r="AC28" s="440"/>
      <c r="AD28" s="440"/>
      <c r="AE28" s="440"/>
      <c r="AF28" s="440"/>
      <c r="AG28" s="441"/>
      <c r="AH28" s="461" t="s">
        <v>129</v>
      </c>
      <c r="AI28" s="462"/>
      <c r="AJ28" s="462"/>
      <c r="AK28" s="462"/>
      <c r="AL28" s="504"/>
      <c r="AM28" s="461" t="s">
        <v>138</v>
      </c>
      <c r="AN28" s="462"/>
      <c r="AO28" s="462"/>
      <c r="AP28" s="462"/>
      <c r="AQ28" s="462"/>
      <c r="AR28" s="504"/>
      <c r="AS28" s="461" t="s">
        <v>129</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4675552</v>
      </c>
      <c r="BO28" s="374"/>
      <c r="BP28" s="374"/>
      <c r="BQ28" s="374"/>
      <c r="BR28" s="374"/>
      <c r="BS28" s="374"/>
      <c r="BT28" s="374"/>
      <c r="BU28" s="375"/>
      <c r="BV28" s="373">
        <v>4481022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30</v>
      </c>
      <c r="M29" s="462"/>
      <c r="N29" s="462"/>
      <c r="O29" s="462"/>
      <c r="P29" s="504"/>
      <c r="Q29" s="461">
        <v>4450</v>
      </c>
      <c r="R29" s="462"/>
      <c r="S29" s="462"/>
      <c r="T29" s="462"/>
      <c r="U29" s="462"/>
      <c r="V29" s="504"/>
      <c r="W29" s="559"/>
      <c r="X29" s="560"/>
      <c r="Y29" s="561"/>
      <c r="Z29" s="460" t="s">
        <v>187</v>
      </c>
      <c r="AA29" s="440"/>
      <c r="AB29" s="440"/>
      <c r="AC29" s="440"/>
      <c r="AD29" s="440"/>
      <c r="AE29" s="440"/>
      <c r="AF29" s="440"/>
      <c r="AG29" s="441"/>
      <c r="AH29" s="461">
        <v>1123</v>
      </c>
      <c r="AI29" s="462"/>
      <c r="AJ29" s="462"/>
      <c r="AK29" s="462"/>
      <c r="AL29" s="504"/>
      <c r="AM29" s="461">
        <v>3725600</v>
      </c>
      <c r="AN29" s="462"/>
      <c r="AO29" s="462"/>
      <c r="AP29" s="462"/>
      <c r="AQ29" s="462"/>
      <c r="AR29" s="504"/>
      <c r="AS29" s="461">
        <v>3318</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4100984</v>
      </c>
      <c r="BO29" s="411"/>
      <c r="BP29" s="411"/>
      <c r="BQ29" s="411"/>
      <c r="BR29" s="411"/>
      <c r="BS29" s="411"/>
      <c r="BT29" s="411"/>
      <c r="BU29" s="412"/>
      <c r="BV29" s="410">
        <v>4084527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100.8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8711068</v>
      </c>
      <c r="BO30" s="530"/>
      <c r="BP30" s="530"/>
      <c r="BQ30" s="530"/>
      <c r="BR30" s="530"/>
      <c r="BS30" s="530"/>
      <c r="BT30" s="530"/>
      <c r="BU30" s="531"/>
      <c r="BV30" s="529">
        <v>8994110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196</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196</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7</v>
      </c>
      <c r="AN34" s="600"/>
      <c r="AO34" s="601" t="str">
        <f>IF('各会計、関係団体の財政状況及び健全化判断比率'!B31="","",'各会計、関係団体の財政状況及び健全化判断比率'!B31)</f>
        <v>病院事業会計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山形県消防補償等組合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鶴岡市開発公社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休日夜間診療所特別会計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8</v>
      </c>
      <c r="AN35" s="600"/>
      <c r="AO35" s="601" t="str">
        <f>IF('各会計、関係団体の財政状況及び健全化判断比率'!B32="","",'各会計、関係団体の財政状況及び健全化判断比率'!B32)</f>
        <v>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山形県自治会館管理組合</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庄内地域産業振興センター</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墓園事業特別会計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後期高齢者医療保険特別会計</v>
      </c>
      <c r="X36" s="601"/>
      <c r="Y36" s="601"/>
      <c r="Z36" s="601"/>
      <c r="AA36" s="601"/>
      <c r="AB36" s="601"/>
      <c r="AC36" s="601"/>
      <c r="AD36" s="601"/>
      <c r="AE36" s="601"/>
      <c r="AF36" s="601"/>
      <c r="AG36" s="601"/>
      <c r="AH36" s="601"/>
      <c r="AI36" s="601"/>
      <c r="AJ36" s="601"/>
      <c r="AK36" s="601"/>
      <c r="AL36" s="178"/>
      <c r="AM36" s="600">
        <f t="shared" si="0"/>
        <v>9</v>
      </c>
      <c r="AN36" s="600"/>
      <c r="AO36" s="601" t="str">
        <f>IF('各会計、関係団体の財政状況及び健全化判断比率'!B33="","",'各会計、関係団体の財政状況及び健全化判断比率'!B33)</f>
        <v>公共下水道事業会計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山形県市町村職員退職手当組合</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出羽庄内国際交流財団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f t="shared" si="0"/>
        <v>10</v>
      </c>
      <c r="AN37" s="600"/>
      <c r="AO37" s="601" t="str">
        <f>IF('各会計、関係団体の財政状況及び健全化判断比率'!B34="","",'各会計、関係団体の財政状況及び健全化判断比率'!B34)</f>
        <v>集落排水事業会計</v>
      </c>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庄内広域行政組合（普通会計分）</v>
      </c>
      <c r="BZ37" s="601"/>
      <c r="CA37" s="601"/>
      <c r="CB37" s="601"/>
      <c r="CC37" s="601"/>
      <c r="CD37" s="601"/>
      <c r="CE37" s="601"/>
      <c r="CF37" s="601"/>
      <c r="CG37" s="601"/>
      <c r="CH37" s="601"/>
      <c r="CI37" s="601"/>
      <c r="CJ37" s="601"/>
      <c r="CK37" s="601"/>
      <c r="CL37" s="601"/>
      <c r="CM37" s="601"/>
      <c r="CN37" s="178"/>
      <c r="CO37" s="600">
        <f t="shared" si="3"/>
        <v>23</v>
      </c>
      <c r="CP37" s="600"/>
      <c r="CQ37" s="601" t="str">
        <f>IF('各会計、関係団体の財政状況及び健全化判断比率'!BS10="","",'各会計、関係団体の財政状況及び健全化判断比率'!BS10)</f>
        <v>藤島文化スポーツ事業団</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f t="shared" si="0"/>
        <v>11</v>
      </c>
      <c r="AN38" s="600"/>
      <c r="AO38" s="601" t="str">
        <f>IF('各会計、関係団体の財政状況及び健全化判断比率'!B35="","",'各会計、関係団体の財政状況及び健全化判断比率'!B35)</f>
        <v>浄化槽事業会計</v>
      </c>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庄内広域行政組合（青果市場事業特別会計）</v>
      </c>
      <c r="BZ38" s="601"/>
      <c r="CA38" s="601"/>
      <c r="CB38" s="601"/>
      <c r="CC38" s="601"/>
      <c r="CD38" s="601"/>
      <c r="CE38" s="601"/>
      <c r="CF38" s="601"/>
      <c r="CG38" s="601"/>
      <c r="CH38" s="601"/>
      <c r="CI38" s="601"/>
      <c r="CJ38" s="601"/>
      <c r="CK38" s="601"/>
      <c r="CL38" s="601"/>
      <c r="CM38" s="601"/>
      <c r="CN38" s="178"/>
      <c r="CO38" s="600">
        <f t="shared" si="3"/>
        <v>24</v>
      </c>
      <c r="CP38" s="600"/>
      <c r="CQ38" s="601" t="str">
        <f>IF('各会計、関係団体の財政状況及び健全化判断比率'!BS11="","",'各会計、関係団体の財政状況及び健全化判断比率'!BS11)</f>
        <v>ゆぽか</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17</v>
      </c>
      <c r="BX39" s="600"/>
      <c r="BY39" s="601" t="str">
        <f>IF('各会計、関係団体の財政状況及び健全化判断比率'!B73="","",'各会計、関係団体の財政状況及び健全化判断比率'!B73)</f>
        <v>庄内広域行政組合（庄内食肉流通センター事業特別会計）</v>
      </c>
      <c r="BZ39" s="601"/>
      <c r="CA39" s="601"/>
      <c r="CB39" s="601"/>
      <c r="CC39" s="601"/>
      <c r="CD39" s="601"/>
      <c r="CE39" s="601"/>
      <c r="CF39" s="601"/>
      <c r="CG39" s="601"/>
      <c r="CH39" s="601"/>
      <c r="CI39" s="601"/>
      <c r="CJ39" s="601"/>
      <c r="CK39" s="601"/>
      <c r="CL39" s="601"/>
      <c r="CM39" s="601"/>
      <c r="CN39" s="178"/>
      <c r="CO39" s="600">
        <f t="shared" si="3"/>
        <v>25</v>
      </c>
      <c r="CP39" s="600"/>
      <c r="CQ39" s="601" t="str">
        <f>IF('各会計、関係団体の財政状況及び健全化判断比率'!BS12="","",'各会計、関係団体の財政状況及び健全化判断比率'!BS12)</f>
        <v>月山畜産振興公社</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18</v>
      </c>
      <c r="BX40" s="600"/>
      <c r="BY40" s="601" t="str">
        <f>IF('各会計、関係団体の財政状況及び健全化判断比率'!B74="","",'各会計、関係団体の財政状況及び健全化判断比率'!B74)</f>
        <v>山形県後期高齢者医療広域連合（普通会計分）</v>
      </c>
      <c r="BZ40" s="601"/>
      <c r="CA40" s="601"/>
      <c r="CB40" s="601"/>
      <c r="CC40" s="601"/>
      <c r="CD40" s="601"/>
      <c r="CE40" s="601"/>
      <c r="CF40" s="601"/>
      <c r="CG40" s="601"/>
      <c r="CH40" s="601"/>
      <c r="CI40" s="601"/>
      <c r="CJ40" s="601"/>
      <c r="CK40" s="601"/>
      <c r="CL40" s="601"/>
      <c r="CM40" s="601"/>
      <c r="CN40" s="178"/>
      <c r="CO40" s="600">
        <f t="shared" si="3"/>
        <v>26</v>
      </c>
      <c r="CP40" s="600"/>
      <c r="CQ40" s="601" t="str">
        <f>IF('各会計、関係団体の財政状況及び健全化判断比率'!BS13="","",'各会計、関係団体の財政状況及び健全化判断比率'!BS13)</f>
        <v>月山あさひ振興公社</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19</v>
      </c>
      <c r="BX41" s="600"/>
      <c r="BY41" s="601" t="str">
        <f>IF('各会計、関係団体の財政状況及び健全化判断比率'!B75="","",'各会計、関係団体の財政状況及び健全化判断比率'!B75)</f>
        <v>山形県後期高齢者医療広域連合（事業会計分）</v>
      </c>
      <c r="BZ41" s="601"/>
      <c r="CA41" s="601"/>
      <c r="CB41" s="601"/>
      <c r="CC41" s="601"/>
      <c r="CD41" s="601"/>
      <c r="CE41" s="601"/>
      <c r="CF41" s="601"/>
      <c r="CG41" s="601"/>
      <c r="CH41" s="601"/>
      <c r="CI41" s="601"/>
      <c r="CJ41" s="601"/>
      <c r="CK41" s="601"/>
      <c r="CL41" s="601"/>
      <c r="CM41" s="601"/>
      <c r="CN41" s="178"/>
      <c r="CO41" s="600">
        <f t="shared" si="3"/>
        <v>27</v>
      </c>
      <c r="CP41" s="600"/>
      <c r="CQ41" s="601" t="str">
        <f>IF('各会計、関係団体の財政状況及び健全化判断比率'!BS14="","",'各会計、関係団体の財政状況及び健全化判断比率'!BS14)</f>
        <v>クアポリス温海</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28</v>
      </c>
      <c r="CP42" s="600"/>
      <c r="CQ42" s="601" t="str">
        <f>IF('各会計、関係団体の財政状況及び健全化判断比率'!BS15="","",'各会計、関係団体の財政状況及び健全化判断比率'!BS15)</f>
        <v>鶴岡地区クリーン公社</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f t="shared" si="3"/>
        <v>29</v>
      </c>
      <c r="CP43" s="600"/>
      <c r="CQ43" s="601" t="str">
        <f>IF('各会計、関係団体の財政状況及び健全化判断比率'!BS16="","",'各会計、関係団体の財政状況及び健全化判断比率'!BS16)</f>
        <v>DEGAM鶴岡ツーリズムビューロー</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238" t="s">
        <v>603</v>
      </c>
    </row>
    <row r="54" spans="5:113" x14ac:dyDescent="0.15"/>
    <row r="55" spans="5:113" x14ac:dyDescent="0.15"/>
    <row r="56" spans="5:113" x14ac:dyDescent="0.15"/>
  </sheetData>
  <sheetProtection algorithmName="SHA-512" hashValue="mevLUpm827znIuEaZpnpPvpk479nxNyFkc732VPTWlTwziopkgBihx5LCHp+hIIY4gfe31qJPje5j0Nh8w8esA==" saltValue="M8rrs2OA4aAx7kbL1hq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77" t="s">
        <v>556</v>
      </c>
      <c r="D34" s="1177"/>
      <c r="E34" s="1178"/>
      <c r="F34" s="32">
        <v>12.14</v>
      </c>
      <c r="G34" s="33">
        <v>13.11</v>
      </c>
      <c r="H34" s="33">
        <v>13.51</v>
      </c>
      <c r="I34" s="33">
        <v>13.17</v>
      </c>
      <c r="J34" s="34">
        <v>12.44</v>
      </c>
      <c r="K34" s="22"/>
      <c r="L34" s="22"/>
      <c r="M34" s="22"/>
      <c r="N34" s="22"/>
      <c r="O34" s="22"/>
      <c r="P34" s="22"/>
    </row>
    <row r="35" spans="1:16" ht="39" customHeight="1" x14ac:dyDescent="0.15">
      <c r="A35" s="22"/>
      <c r="B35" s="35"/>
      <c r="C35" s="1171" t="s">
        <v>557</v>
      </c>
      <c r="D35" s="1172"/>
      <c r="E35" s="1173"/>
      <c r="F35" s="36">
        <v>3.31</v>
      </c>
      <c r="G35" s="37">
        <v>3.57</v>
      </c>
      <c r="H35" s="37">
        <v>3.74</v>
      </c>
      <c r="I35" s="37">
        <v>4.6100000000000003</v>
      </c>
      <c r="J35" s="38">
        <v>5.89</v>
      </c>
      <c r="K35" s="22"/>
      <c r="L35" s="22"/>
      <c r="M35" s="22"/>
      <c r="N35" s="22"/>
      <c r="O35" s="22"/>
      <c r="P35" s="22"/>
    </row>
    <row r="36" spans="1:16" ht="39" customHeight="1" x14ac:dyDescent="0.15">
      <c r="A36" s="22"/>
      <c r="B36" s="35"/>
      <c r="C36" s="1171" t="s">
        <v>558</v>
      </c>
      <c r="D36" s="1172"/>
      <c r="E36" s="1173"/>
      <c r="F36" s="36">
        <v>5.33</v>
      </c>
      <c r="G36" s="37">
        <v>2.82</v>
      </c>
      <c r="H36" s="37">
        <v>3.18</v>
      </c>
      <c r="I36" s="37">
        <v>3.35</v>
      </c>
      <c r="J36" s="38">
        <v>5.33</v>
      </c>
      <c r="K36" s="22"/>
      <c r="L36" s="22"/>
      <c r="M36" s="22"/>
      <c r="N36" s="22"/>
      <c r="O36" s="22"/>
      <c r="P36" s="22"/>
    </row>
    <row r="37" spans="1:16" ht="39" customHeight="1" x14ac:dyDescent="0.15">
      <c r="A37" s="22"/>
      <c r="B37" s="35"/>
      <c r="C37" s="1171" t="s">
        <v>559</v>
      </c>
      <c r="D37" s="1172"/>
      <c r="E37" s="1173"/>
      <c r="F37" s="36">
        <v>1.96</v>
      </c>
      <c r="G37" s="37">
        <v>3.06</v>
      </c>
      <c r="H37" s="37">
        <v>3.22</v>
      </c>
      <c r="I37" s="37">
        <v>4.22</v>
      </c>
      <c r="J37" s="38">
        <v>4.7699999999999996</v>
      </c>
      <c r="K37" s="22"/>
      <c r="L37" s="22"/>
      <c r="M37" s="22"/>
      <c r="N37" s="22"/>
      <c r="O37" s="22"/>
      <c r="P37" s="22"/>
    </row>
    <row r="38" spans="1:16" ht="39" customHeight="1" x14ac:dyDescent="0.15">
      <c r="A38" s="22"/>
      <c r="B38" s="35"/>
      <c r="C38" s="1171" t="s">
        <v>560</v>
      </c>
      <c r="D38" s="1172"/>
      <c r="E38" s="1173"/>
      <c r="F38" s="36">
        <v>0.81</v>
      </c>
      <c r="G38" s="37">
        <v>2</v>
      </c>
      <c r="H38" s="37">
        <v>1.78</v>
      </c>
      <c r="I38" s="37">
        <v>1.78</v>
      </c>
      <c r="J38" s="38">
        <v>2.84</v>
      </c>
      <c r="K38" s="22"/>
      <c r="L38" s="22"/>
      <c r="M38" s="22"/>
      <c r="N38" s="22"/>
      <c r="O38" s="22"/>
      <c r="P38" s="22"/>
    </row>
    <row r="39" spans="1:16" ht="39" customHeight="1" x14ac:dyDescent="0.15">
      <c r="A39" s="22"/>
      <c r="B39" s="35"/>
      <c r="C39" s="1171" t="s">
        <v>561</v>
      </c>
      <c r="D39" s="1172"/>
      <c r="E39" s="1173"/>
      <c r="F39" s="36">
        <v>1.44</v>
      </c>
      <c r="G39" s="37">
        <v>2.37</v>
      </c>
      <c r="H39" s="37">
        <v>2.76</v>
      </c>
      <c r="I39" s="37">
        <v>3.4</v>
      </c>
      <c r="J39" s="38">
        <v>2.3199999999999998</v>
      </c>
      <c r="K39" s="22"/>
      <c r="L39" s="22"/>
      <c r="M39" s="22"/>
      <c r="N39" s="22"/>
      <c r="O39" s="22"/>
      <c r="P39" s="22"/>
    </row>
    <row r="40" spans="1:16" ht="39" customHeight="1" x14ac:dyDescent="0.15">
      <c r="A40" s="22"/>
      <c r="B40" s="35"/>
      <c r="C40" s="1171" t="s">
        <v>562</v>
      </c>
      <c r="D40" s="1172"/>
      <c r="E40" s="1173"/>
      <c r="F40" s="36">
        <v>0.36</v>
      </c>
      <c r="G40" s="37">
        <v>0.63</v>
      </c>
      <c r="H40" s="37">
        <v>0.69</v>
      </c>
      <c r="I40" s="37">
        <v>0.76</v>
      </c>
      <c r="J40" s="38">
        <v>0.94</v>
      </c>
      <c r="K40" s="22"/>
      <c r="L40" s="22"/>
      <c r="M40" s="22"/>
      <c r="N40" s="22"/>
      <c r="O40" s="22"/>
      <c r="P40" s="22"/>
    </row>
    <row r="41" spans="1:16" ht="39" customHeight="1" x14ac:dyDescent="0.15">
      <c r="A41" s="22"/>
      <c r="B41" s="35"/>
      <c r="C41" s="1171" t="s">
        <v>563</v>
      </c>
      <c r="D41" s="1172"/>
      <c r="E41" s="1173"/>
      <c r="F41" s="36">
        <v>0.05</v>
      </c>
      <c r="G41" s="37">
        <v>0.06</v>
      </c>
      <c r="H41" s="37">
        <v>0.06</v>
      </c>
      <c r="I41" s="37">
        <v>0.06</v>
      </c>
      <c r="J41" s="38">
        <v>0.08</v>
      </c>
      <c r="K41" s="22"/>
      <c r="L41" s="22"/>
      <c r="M41" s="22"/>
      <c r="N41" s="22"/>
      <c r="O41" s="22"/>
      <c r="P41" s="22"/>
    </row>
    <row r="42" spans="1:16" ht="39" customHeight="1" x14ac:dyDescent="0.15">
      <c r="A42" s="22"/>
      <c r="B42" s="39"/>
      <c r="C42" s="1171" t="s">
        <v>564</v>
      </c>
      <c r="D42" s="1172"/>
      <c r="E42" s="1173"/>
      <c r="F42" s="36" t="s">
        <v>508</v>
      </c>
      <c r="G42" s="37" t="s">
        <v>508</v>
      </c>
      <c r="H42" s="37" t="s">
        <v>508</v>
      </c>
      <c r="I42" s="37" t="s">
        <v>508</v>
      </c>
      <c r="J42" s="38" t="s">
        <v>508</v>
      </c>
      <c r="K42" s="22"/>
      <c r="L42" s="22"/>
      <c r="M42" s="22"/>
      <c r="N42" s="22"/>
      <c r="O42" s="22"/>
      <c r="P42" s="22"/>
    </row>
    <row r="43" spans="1:16" ht="39" customHeight="1" thickBot="1" x14ac:dyDescent="0.2">
      <c r="A43" s="22"/>
      <c r="B43" s="40"/>
      <c r="C43" s="1174" t="s">
        <v>565</v>
      </c>
      <c r="D43" s="1175"/>
      <c r="E43" s="1176"/>
      <c r="F43" s="41">
        <v>0.15</v>
      </c>
      <c r="G43" s="42">
        <v>0.16</v>
      </c>
      <c r="H43" s="42">
        <v>0.13</v>
      </c>
      <c r="I43" s="42">
        <v>0.04</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inMFrIBc0O0pYYdrr6tzSiNqQEy5XMjqBF3p0binVN0WvbPvX+7BE3gfaf2fhPCt+s1JHVSxOH+GLLtdlcEIA==" saltValue="rXHFlmVKQk8s8Ucpc2gB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9" t="s">
        <v>11</v>
      </c>
      <c r="C45" s="1180"/>
      <c r="D45" s="58"/>
      <c r="E45" s="1185" t="s">
        <v>12</v>
      </c>
      <c r="F45" s="1185"/>
      <c r="G45" s="1185"/>
      <c r="H45" s="1185"/>
      <c r="I45" s="1185"/>
      <c r="J45" s="1186"/>
      <c r="K45" s="59">
        <v>7507</v>
      </c>
      <c r="L45" s="60">
        <v>7543</v>
      </c>
      <c r="M45" s="60">
        <v>7719</v>
      </c>
      <c r="N45" s="60">
        <v>7553</v>
      </c>
      <c r="O45" s="61">
        <v>8310</v>
      </c>
      <c r="P45" s="48"/>
      <c r="Q45" s="48"/>
      <c r="R45" s="48"/>
      <c r="S45" s="48"/>
      <c r="T45" s="48"/>
      <c r="U45" s="48"/>
    </row>
    <row r="46" spans="1:21" ht="30.75" customHeight="1" x14ac:dyDescent="0.15">
      <c r="A46" s="48"/>
      <c r="B46" s="1181"/>
      <c r="C46" s="1182"/>
      <c r="D46" s="62"/>
      <c r="E46" s="1187" t="s">
        <v>13</v>
      </c>
      <c r="F46" s="1187"/>
      <c r="G46" s="1187"/>
      <c r="H46" s="1187"/>
      <c r="I46" s="1187"/>
      <c r="J46" s="1188"/>
      <c r="K46" s="63" t="s">
        <v>508</v>
      </c>
      <c r="L46" s="64" t="s">
        <v>508</v>
      </c>
      <c r="M46" s="64" t="s">
        <v>508</v>
      </c>
      <c r="N46" s="64" t="s">
        <v>508</v>
      </c>
      <c r="O46" s="65" t="s">
        <v>508</v>
      </c>
      <c r="P46" s="48"/>
      <c r="Q46" s="48"/>
      <c r="R46" s="48"/>
      <c r="S46" s="48"/>
      <c r="T46" s="48"/>
      <c r="U46" s="48"/>
    </row>
    <row r="47" spans="1:21" ht="30.75" customHeight="1" x14ac:dyDescent="0.15">
      <c r="A47" s="48"/>
      <c r="B47" s="1181"/>
      <c r="C47" s="1182"/>
      <c r="D47" s="62"/>
      <c r="E47" s="1187" t="s">
        <v>14</v>
      </c>
      <c r="F47" s="1187"/>
      <c r="G47" s="1187"/>
      <c r="H47" s="1187"/>
      <c r="I47" s="1187"/>
      <c r="J47" s="1188"/>
      <c r="K47" s="63">
        <v>30</v>
      </c>
      <c r="L47" s="64">
        <v>30</v>
      </c>
      <c r="M47" s="64">
        <v>29</v>
      </c>
      <c r="N47" s="64">
        <v>27</v>
      </c>
      <c r="O47" s="65">
        <v>27</v>
      </c>
      <c r="P47" s="48"/>
      <c r="Q47" s="48"/>
      <c r="R47" s="48"/>
      <c r="S47" s="48"/>
      <c r="T47" s="48"/>
      <c r="U47" s="48"/>
    </row>
    <row r="48" spans="1:21" ht="30.75" customHeight="1" x14ac:dyDescent="0.15">
      <c r="A48" s="48"/>
      <c r="B48" s="1181"/>
      <c r="C48" s="1182"/>
      <c r="D48" s="62"/>
      <c r="E48" s="1187" t="s">
        <v>15</v>
      </c>
      <c r="F48" s="1187"/>
      <c r="G48" s="1187"/>
      <c r="H48" s="1187"/>
      <c r="I48" s="1187"/>
      <c r="J48" s="1188"/>
      <c r="K48" s="63">
        <v>3473</v>
      </c>
      <c r="L48" s="64">
        <v>3330</v>
      </c>
      <c r="M48" s="64">
        <v>3320</v>
      </c>
      <c r="N48" s="64">
        <v>3166</v>
      </c>
      <c r="O48" s="65">
        <v>3198</v>
      </c>
      <c r="P48" s="48"/>
      <c r="Q48" s="48"/>
      <c r="R48" s="48"/>
      <c r="S48" s="48"/>
      <c r="T48" s="48"/>
      <c r="U48" s="48"/>
    </row>
    <row r="49" spans="1:21" ht="30.75" customHeight="1" x14ac:dyDescent="0.15">
      <c r="A49" s="48"/>
      <c r="B49" s="1181"/>
      <c r="C49" s="1182"/>
      <c r="D49" s="62"/>
      <c r="E49" s="1187" t="s">
        <v>16</v>
      </c>
      <c r="F49" s="1187"/>
      <c r="G49" s="1187"/>
      <c r="H49" s="1187"/>
      <c r="I49" s="1187"/>
      <c r="J49" s="1188"/>
      <c r="K49" s="63">
        <v>35</v>
      </c>
      <c r="L49" s="64">
        <v>34</v>
      </c>
      <c r="M49" s="64">
        <v>35</v>
      </c>
      <c r="N49" s="64">
        <v>29</v>
      </c>
      <c r="O49" s="65">
        <v>22</v>
      </c>
      <c r="P49" s="48"/>
      <c r="Q49" s="48"/>
      <c r="R49" s="48"/>
      <c r="S49" s="48"/>
      <c r="T49" s="48"/>
      <c r="U49" s="48"/>
    </row>
    <row r="50" spans="1:21" ht="30.75" customHeight="1" x14ac:dyDescent="0.15">
      <c r="A50" s="48"/>
      <c r="B50" s="1181"/>
      <c r="C50" s="1182"/>
      <c r="D50" s="62"/>
      <c r="E50" s="1187" t="s">
        <v>17</v>
      </c>
      <c r="F50" s="1187"/>
      <c r="G50" s="1187"/>
      <c r="H50" s="1187"/>
      <c r="I50" s="1187"/>
      <c r="J50" s="1188"/>
      <c r="K50" s="63">
        <v>26</v>
      </c>
      <c r="L50" s="64">
        <v>15</v>
      </c>
      <c r="M50" s="64">
        <v>15</v>
      </c>
      <c r="N50" s="64">
        <v>12</v>
      </c>
      <c r="O50" s="65">
        <v>5</v>
      </c>
      <c r="P50" s="48"/>
      <c r="Q50" s="48"/>
      <c r="R50" s="48"/>
      <c r="S50" s="48"/>
      <c r="T50" s="48"/>
      <c r="U50" s="48"/>
    </row>
    <row r="51" spans="1:21" ht="30.75" customHeight="1" x14ac:dyDescent="0.15">
      <c r="A51" s="48"/>
      <c r="B51" s="1183"/>
      <c r="C51" s="1184"/>
      <c r="D51" s="66"/>
      <c r="E51" s="1187" t="s">
        <v>18</v>
      </c>
      <c r="F51" s="1187"/>
      <c r="G51" s="1187"/>
      <c r="H51" s="1187"/>
      <c r="I51" s="1187"/>
      <c r="J51" s="1188"/>
      <c r="K51" s="63">
        <v>0</v>
      </c>
      <c r="L51" s="64">
        <v>1</v>
      </c>
      <c r="M51" s="64">
        <v>1</v>
      </c>
      <c r="N51" s="64">
        <v>0</v>
      </c>
      <c r="O51" s="65">
        <v>0</v>
      </c>
      <c r="P51" s="48"/>
      <c r="Q51" s="48"/>
      <c r="R51" s="48"/>
      <c r="S51" s="48"/>
      <c r="T51" s="48"/>
      <c r="U51" s="48"/>
    </row>
    <row r="52" spans="1:21" ht="30.75" customHeight="1" x14ac:dyDescent="0.15">
      <c r="A52" s="48"/>
      <c r="B52" s="1189" t="s">
        <v>19</v>
      </c>
      <c r="C52" s="1190"/>
      <c r="D52" s="66"/>
      <c r="E52" s="1187" t="s">
        <v>20</v>
      </c>
      <c r="F52" s="1187"/>
      <c r="G52" s="1187"/>
      <c r="H52" s="1187"/>
      <c r="I52" s="1187"/>
      <c r="J52" s="1188"/>
      <c r="K52" s="63">
        <v>9115</v>
      </c>
      <c r="L52" s="64">
        <v>9169</v>
      </c>
      <c r="M52" s="64">
        <v>9253</v>
      </c>
      <c r="N52" s="64">
        <v>9064</v>
      </c>
      <c r="O52" s="65">
        <v>9417</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1956</v>
      </c>
      <c r="L53" s="69">
        <v>1784</v>
      </c>
      <c r="M53" s="69">
        <v>1866</v>
      </c>
      <c r="N53" s="69">
        <v>1723</v>
      </c>
      <c r="O53" s="70">
        <v>2145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5" t="s">
        <v>25</v>
      </c>
      <c r="C57" s="1196"/>
      <c r="D57" s="1199" t="s">
        <v>26</v>
      </c>
      <c r="E57" s="1200"/>
      <c r="F57" s="1200"/>
      <c r="G57" s="1200"/>
      <c r="H57" s="1200"/>
      <c r="I57" s="1200"/>
      <c r="J57" s="1201"/>
      <c r="K57" s="83">
        <v>150</v>
      </c>
      <c r="L57" s="84">
        <v>214</v>
      </c>
      <c r="M57" s="84">
        <v>171</v>
      </c>
      <c r="N57" s="84">
        <v>0</v>
      </c>
      <c r="O57" s="85">
        <v>0</v>
      </c>
    </row>
    <row r="58" spans="1:21" ht="31.5" customHeight="1" thickBot="1" x14ac:dyDescent="0.2">
      <c r="B58" s="1197"/>
      <c r="C58" s="1198"/>
      <c r="D58" s="1202" t="s">
        <v>27</v>
      </c>
      <c r="E58" s="1203"/>
      <c r="F58" s="1203"/>
      <c r="G58" s="1203"/>
      <c r="H58" s="1203"/>
      <c r="I58" s="1203"/>
      <c r="J58" s="1204"/>
      <c r="K58" s="86">
        <v>100</v>
      </c>
      <c r="L58" s="87">
        <v>130</v>
      </c>
      <c r="M58" s="87">
        <v>100</v>
      </c>
      <c r="N58" s="87">
        <v>0</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l73Y3VUHH4Dxrv1yhHQARWLfrDponEw586jy1AltqtqvMeQbRIQC7P8OsAIlaRjwKpAD/HbSeBiln6ylT0dQ==" saltValue="i/4n+ddL7XQR7qyP6hVK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05" t="s">
        <v>30</v>
      </c>
      <c r="C41" s="1206"/>
      <c r="D41" s="102"/>
      <c r="E41" s="1211" t="s">
        <v>31</v>
      </c>
      <c r="F41" s="1211"/>
      <c r="G41" s="1211"/>
      <c r="H41" s="1212"/>
      <c r="I41" s="351">
        <v>74695</v>
      </c>
      <c r="J41" s="352">
        <v>75291</v>
      </c>
      <c r="K41" s="352">
        <v>78481</v>
      </c>
      <c r="L41" s="352">
        <v>81486</v>
      </c>
      <c r="M41" s="353">
        <v>79799</v>
      </c>
    </row>
    <row r="42" spans="2:13" ht="27.75" customHeight="1" x14ac:dyDescent="0.15">
      <c r="B42" s="1207"/>
      <c r="C42" s="1208"/>
      <c r="D42" s="103"/>
      <c r="E42" s="1213" t="s">
        <v>32</v>
      </c>
      <c r="F42" s="1213"/>
      <c r="G42" s="1213"/>
      <c r="H42" s="1214"/>
      <c r="I42" s="354">
        <v>50</v>
      </c>
      <c r="J42" s="355">
        <v>1129</v>
      </c>
      <c r="K42" s="355">
        <v>1035</v>
      </c>
      <c r="L42" s="355">
        <v>945</v>
      </c>
      <c r="M42" s="356">
        <v>861</v>
      </c>
    </row>
    <row r="43" spans="2:13" ht="27.75" customHeight="1" x14ac:dyDescent="0.15">
      <c r="B43" s="1207"/>
      <c r="C43" s="1208"/>
      <c r="D43" s="103"/>
      <c r="E43" s="1213" t="s">
        <v>33</v>
      </c>
      <c r="F43" s="1213"/>
      <c r="G43" s="1213"/>
      <c r="H43" s="1214"/>
      <c r="I43" s="354">
        <v>35065</v>
      </c>
      <c r="J43" s="355">
        <v>32322</v>
      </c>
      <c r="K43" s="355">
        <v>31401</v>
      </c>
      <c r="L43" s="355">
        <v>29502</v>
      </c>
      <c r="M43" s="356">
        <v>27472</v>
      </c>
    </row>
    <row r="44" spans="2:13" ht="27.75" customHeight="1" x14ac:dyDescent="0.15">
      <c r="B44" s="1207"/>
      <c r="C44" s="1208"/>
      <c r="D44" s="103"/>
      <c r="E44" s="1213" t="s">
        <v>34</v>
      </c>
      <c r="F44" s="1213"/>
      <c r="G44" s="1213"/>
      <c r="H44" s="1214"/>
      <c r="I44" s="354">
        <v>131</v>
      </c>
      <c r="J44" s="355">
        <v>98</v>
      </c>
      <c r="K44" s="355">
        <v>65</v>
      </c>
      <c r="L44" s="355">
        <v>53</v>
      </c>
      <c r="M44" s="356">
        <v>56</v>
      </c>
    </row>
    <row r="45" spans="2:13" ht="27.75" customHeight="1" x14ac:dyDescent="0.15">
      <c r="B45" s="1207"/>
      <c r="C45" s="1208"/>
      <c r="D45" s="103"/>
      <c r="E45" s="1213" t="s">
        <v>35</v>
      </c>
      <c r="F45" s="1213"/>
      <c r="G45" s="1213"/>
      <c r="H45" s="1214"/>
      <c r="I45" s="354">
        <v>10995</v>
      </c>
      <c r="J45" s="355">
        <v>10243</v>
      </c>
      <c r="K45" s="355">
        <v>9947</v>
      </c>
      <c r="L45" s="355">
        <v>9703</v>
      </c>
      <c r="M45" s="356">
        <v>9490</v>
      </c>
    </row>
    <row r="46" spans="2:13" ht="27.75" customHeight="1" x14ac:dyDescent="0.15">
      <c r="B46" s="1207"/>
      <c r="C46" s="1208"/>
      <c r="D46" s="104"/>
      <c r="E46" s="1213" t="s">
        <v>36</v>
      </c>
      <c r="F46" s="1213"/>
      <c r="G46" s="1213"/>
      <c r="H46" s="1214"/>
      <c r="I46" s="354">
        <v>753</v>
      </c>
      <c r="J46" s="355">
        <v>560</v>
      </c>
      <c r="K46" s="355">
        <v>478</v>
      </c>
      <c r="L46" s="355">
        <v>478</v>
      </c>
      <c r="M46" s="356">
        <v>434</v>
      </c>
    </row>
    <row r="47" spans="2:13" ht="27.75" customHeight="1" x14ac:dyDescent="0.15">
      <c r="B47" s="1207"/>
      <c r="C47" s="1208"/>
      <c r="D47" s="105"/>
      <c r="E47" s="1215" t="s">
        <v>37</v>
      </c>
      <c r="F47" s="1216"/>
      <c r="G47" s="1216"/>
      <c r="H47" s="1217"/>
      <c r="I47" s="354" t="s">
        <v>508</v>
      </c>
      <c r="J47" s="355" t="s">
        <v>508</v>
      </c>
      <c r="K47" s="355" t="s">
        <v>508</v>
      </c>
      <c r="L47" s="355" t="s">
        <v>508</v>
      </c>
      <c r="M47" s="356" t="s">
        <v>508</v>
      </c>
    </row>
    <row r="48" spans="2:13" ht="27.75" customHeight="1" x14ac:dyDescent="0.15">
      <c r="B48" s="1207"/>
      <c r="C48" s="1208"/>
      <c r="D48" s="103"/>
      <c r="E48" s="1213" t="s">
        <v>38</v>
      </c>
      <c r="F48" s="1213"/>
      <c r="G48" s="1213"/>
      <c r="H48" s="1214"/>
      <c r="I48" s="354" t="s">
        <v>508</v>
      </c>
      <c r="J48" s="355" t="s">
        <v>508</v>
      </c>
      <c r="K48" s="355" t="s">
        <v>508</v>
      </c>
      <c r="L48" s="355" t="s">
        <v>508</v>
      </c>
      <c r="M48" s="356" t="s">
        <v>508</v>
      </c>
    </row>
    <row r="49" spans="2:13" ht="27.75" customHeight="1" x14ac:dyDescent="0.15">
      <c r="B49" s="1209"/>
      <c r="C49" s="1210"/>
      <c r="D49" s="103"/>
      <c r="E49" s="1213" t="s">
        <v>39</v>
      </c>
      <c r="F49" s="1213"/>
      <c r="G49" s="1213"/>
      <c r="H49" s="1214"/>
      <c r="I49" s="354" t="s">
        <v>508</v>
      </c>
      <c r="J49" s="355" t="s">
        <v>508</v>
      </c>
      <c r="K49" s="355" t="s">
        <v>508</v>
      </c>
      <c r="L49" s="355" t="s">
        <v>508</v>
      </c>
      <c r="M49" s="356" t="s">
        <v>508</v>
      </c>
    </row>
    <row r="50" spans="2:13" ht="27.75" customHeight="1" x14ac:dyDescent="0.15">
      <c r="B50" s="1218" t="s">
        <v>40</v>
      </c>
      <c r="C50" s="1219"/>
      <c r="D50" s="106"/>
      <c r="E50" s="1213" t="s">
        <v>41</v>
      </c>
      <c r="F50" s="1213"/>
      <c r="G50" s="1213"/>
      <c r="H50" s="1214"/>
      <c r="I50" s="354">
        <v>15996</v>
      </c>
      <c r="J50" s="355">
        <v>16287</v>
      </c>
      <c r="K50" s="355">
        <v>15386</v>
      </c>
      <c r="L50" s="355">
        <v>15422</v>
      </c>
      <c r="M50" s="356">
        <v>15401</v>
      </c>
    </row>
    <row r="51" spans="2:13" ht="27.75" customHeight="1" x14ac:dyDescent="0.15">
      <c r="B51" s="1207"/>
      <c r="C51" s="1208"/>
      <c r="D51" s="103"/>
      <c r="E51" s="1213" t="s">
        <v>42</v>
      </c>
      <c r="F51" s="1213"/>
      <c r="G51" s="1213"/>
      <c r="H51" s="1214"/>
      <c r="I51" s="354">
        <v>4653</v>
      </c>
      <c r="J51" s="355">
        <v>5663</v>
      </c>
      <c r="K51" s="355">
        <v>5445</v>
      </c>
      <c r="L51" s="355">
        <v>6359</v>
      </c>
      <c r="M51" s="356">
        <v>6457</v>
      </c>
    </row>
    <row r="52" spans="2:13" ht="27.75" customHeight="1" x14ac:dyDescent="0.15">
      <c r="B52" s="1209"/>
      <c r="C52" s="1210"/>
      <c r="D52" s="103"/>
      <c r="E52" s="1213" t="s">
        <v>43</v>
      </c>
      <c r="F52" s="1213"/>
      <c r="G52" s="1213"/>
      <c r="H52" s="1214"/>
      <c r="I52" s="354">
        <v>84194</v>
      </c>
      <c r="J52" s="355">
        <v>83565</v>
      </c>
      <c r="K52" s="355">
        <v>84150</v>
      </c>
      <c r="L52" s="355">
        <v>84719</v>
      </c>
      <c r="M52" s="356">
        <v>81946</v>
      </c>
    </row>
    <row r="53" spans="2:13" ht="27.75" customHeight="1" thickBot="1" x14ac:dyDescent="0.2">
      <c r="B53" s="1220" t="s">
        <v>44</v>
      </c>
      <c r="C53" s="1221"/>
      <c r="D53" s="107"/>
      <c r="E53" s="1222" t="s">
        <v>45</v>
      </c>
      <c r="F53" s="1222"/>
      <c r="G53" s="1222"/>
      <c r="H53" s="1223"/>
      <c r="I53" s="357">
        <v>16845</v>
      </c>
      <c r="J53" s="358">
        <v>14129</v>
      </c>
      <c r="K53" s="358">
        <v>16427</v>
      </c>
      <c r="L53" s="358">
        <v>15668</v>
      </c>
      <c r="M53" s="359">
        <v>14308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xLeONR5C9z1238WGgE5W0DmcMfsyGnvo0SIPUosyZjw02dtNEhZ0Po1LZgf4LbAsL1OXdx6MFmqEkDnve7dRA==" saltValue="VHLpC+oAY6V6xskpRe0l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2" t="s">
        <v>48</v>
      </c>
      <c r="D55" s="1232"/>
      <c r="E55" s="1233"/>
      <c r="F55" s="119">
        <v>4467</v>
      </c>
      <c r="G55" s="119">
        <v>4481</v>
      </c>
      <c r="H55" s="120">
        <v>4676</v>
      </c>
    </row>
    <row r="56" spans="2:8" ht="52.5" customHeight="1" x14ac:dyDescent="0.15">
      <c r="B56" s="121"/>
      <c r="C56" s="1234" t="s">
        <v>49</v>
      </c>
      <c r="D56" s="1234"/>
      <c r="E56" s="1235"/>
      <c r="F56" s="122">
        <v>4065</v>
      </c>
      <c r="G56" s="122">
        <v>4085</v>
      </c>
      <c r="H56" s="123">
        <v>4101</v>
      </c>
    </row>
    <row r="57" spans="2:8" ht="53.25" customHeight="1" x14ac:dyDescent="0.15">
      <c r="B57" s="121"/>
      <c r="C57" s="1236" t="s">
        <v>50</v>
      </c>
      <c r="D57" s="1236"/>
      <c r="E57" s="1237"/>
      <c r="F57" s="124">
        <v>8728</v>
      </c>
      <c r="G57" s="124">
        <v>8994</v>
      </c>
      <c r="H57" s="125">
        <v>8711</v>
      </c>
    </row>
    <row r="58" spans="2:8" ht="45.75" customHeight="1" x14ac:dyDescent="0.15">
      <c r="B58" s="126"/>
      <c r="C58" s="1224" t="s">
        <v>596</v>
      </c>
      <c r="D58" s="1225"/>
      <c r="E58" s="1226"/>
      <c r="F58" s="127">
        <v>3300</v>
      </c>
      <c r="G58" s="127">
        <v>3040</v>
      </c>
      <c r="H58" s="128">
        <v>3040</v>
      </c>
    </row>
    <row r="59" spans="2:8" ht="45.75" customHeight="1" x14ac:dyDescent="0.15">
      <c r="B59" s="126"/>
      <c r="C59" s="1224" t="s">
        <v>597</v>
      </c>
      <c r="D59" s="1225"/>
      <c r="E59" s="1226"/>
      <c r="F59" s="127">
        <v>2850</v>
      </c>
      <c r="G59" s="127">
        <v>2773</v>
      </c>
      <c r="H59" s="128">
        <v>2709</v>
      </c>
    </row>
    <row r="60" spans="2:8" ht="45.75" customHeight="1" x14ac:dyDescent="0.15">
      <c r="B60" s="126"/>
      <c r="C60" s="1224" t="s">
        <v>598</v>
      </c>
      <c r="D60" s="1225"/>
      <c r="E60" s="1226"/>
      <c r="F60" s="127">
        <v>1381</v>
      </c>
      <c r="G60" s="127">
        <v>1343</v>
      </c>
      <c r="H60" s="128">
        <v>1245</v>
      </c>
    </row>
    <row r="61" spans="2:8" ht="45.75" customHeight="1" x14ac:dyDescent="0.15">
      <c r="B61" s="126"/>
      <c r="C61" s="1224" t="s">
        <v>600</v>
      </c>
      <c r="D61" s="1225"/>
      <c r="E61" s="1226"/>
      <c r="F61" s="127">
        <v>481</v>
      </c>
      <c r="G61" s="127">
        <v>532</v>
      </c>
      <c r="H61" s="128">
        <v>543</v>
      </c>
    </row>
    <row r="62" spans="2:8" ht="45.75" customHeight="1" thickBot="1" x14ac:dyDescent="0.2">
      <c r="B62" s="129"/>
      <c r="C62" s="1227" t="s">
        <v>599</v>
      </c>
      <c r="D62" s="1228"/>
      <c r="E62" s="1229"/>
      <c r="F62" s="130" t="s">
        <v>601</v>
      </c>
      <c r="G62" s="130">
        <v>612</v>
      </c>
      <c r="H62" s="131">
        <v>408</v>
      </c>
    </row>
    <row r="63" spans="2:8" ht="52.5" customHeight="1" thickBot="1" x14ac:dyDescent="0.2">
      <c r="B63" s="132"/>
      <c r="C63" s="1230" t="s">
        <v>51</v>
      </c>
      <c r="D63" s="1230"/>
      <c r="E63" s="1231"/>
      <c r="F63" s="133">
        <v>17260</v>
      </c>
      <c r="G63" s="133">
        <v>17560</v>
      </c>
      <c r="H63" s="134">
        <v>17488</v>
      </c>
    </row>
    <row r="64" spans="2:8" x14ac:dyDescent="0.15"/>
  </sheetData>
  <sheetProtection algorithmName="SHA-512" hashValue="LT084M1b5MGeWAtjWx3kghVPzaSRvfwwXs2sLiFW6iQj+mW2ukEQPK/6VpZ6nEmzBcijAz9BYW+zC0DjBh2r8Q==" saltValue="04izYMeE8ETPzngR9u2X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88545</v>
      </c>
      <c r="E3" s="153"/>
      <c r="F3" s="154">
        <v>68655</v>
      </c>
      <c r="G3" s="155"/>
      <c r="H3" s="156"/>
    </row>
    <row r="4" spans="1:8" x14ac:dyDescent="0.15">
      <c r="A4" s="157"/>
      <c r="B4" s="158"/>
      <c r="C4" s="159"/>
      <c r="D4" s="160">
        <v>58374</v>
      </c>
      <c r="E4" s="161"/>
      <c r="F4" s="162">
        <v>32316</v>
      </c>
      <c r="G4" s="163"/>
      <c r="H4" s="164"/>
    </row>
    <row r="5" spans="1:8" x14ac:dyDescent="0.15">
      <c r="A5" s="145" t="s">
        <v>541</v>
      </c>
      <c r="B5" s="150"/>
      <c r="C5" s="151"/>
      <c r="D5" s="152">
        <v>69444</v>
      </c>
      <c r="E5" s="153"/>
      <c r="F5" s="154">
        <v>66863</v>
      </c>
      <c r="G5" s="155"/>
      <c r="H5" s="156"/>
    </row>
    <row r="6" spans="1:8" x14ac:dyDescent="0.15">
      <c r="A6" s="157"/>
      <c r="B6" s="158"/>
      <c r="C6" s="159"/>
      <c r="D6" s="160">
        <v>47579</v>
      </c>
      <c r="E6" s="161"/>
      <c r="F6" s="162">
        <v>32770</v>
      </c>
      <c r="G6" s="163"/>
      <c r="H6" s="164"/>
    </row>
    <row r="7" spans="1:8" x14ac:dyDescent="0.15">
      <c r="A7" s="145" t="s">
        <v>542</v>
      </c>
      <c r="B7" s="150"/>
      <c r="C7" s="151"/>
      <c r="D7" s="152">
        <v>119498</v>
      </c>
      <c r="E7" s="153"/>
      <c r="F7" s="154">
        <v>72051</v>
      </c>
      <c r="G7" s="155"/>
      <c r="H7" s="156"/>
    </row>
    <row r="8" spans="1:8" x14ac:dyDescent="0.15">
      <c r="A8" s="157"/>
      <c r="B8" s="158"/>
      <c r="C8" s="159"/>
      <c r="D8" s="160">
        <v>51198</v>
      </c>
      <c r="E8" s="161"/>
      <c r="F8" s="162">
        <v>34140</v>
      </c>
      <c r="G8" s="163"/>
      <c r="H8" s="164"/>
    </row>
    <row r="9" spans="1:8" x14ac:dyDescent="0.15">
      <c r="A9" s="145" t="s">
        <v>543</v>
      </c>
      <c r="B9" s="150"/>
      <c r="C9" s="151"/>
      <c r="D9" s="152">
        <v>116072</v>
      </c>
      <c r="E9" s="153"/>
      <c r="F9" s="154">
        <v>72756</v>
      </c>
      <c r="G9" s="155"/>
      <c r="H9" s="156"/>
    </row>
    <row r="10" spans="1:8" x14ac:dyDescent="0.15">
      <c r="A10" s="157"/>
      <c r="B10" s="158"/>
      <c r="C10" s="159"/>
      <c r="D10" s="160">
        <v>53971</v>
      </c>
      <c r="E10" s="161"/>
      <c r="F10" s="162">
        <v>32117</v>
      </c>
      <c r="G10" s="163"/>
      <c r="H10" s="164"/>
    </row>
    <row r="11" spans="1:8" x14ac:dyDescent="0.15">
      <c r="A11" s="145" t="s">
        <v>544</v>
      </c>
      <c r="B11" s="150"/>
      <c r="C11" s="151"/>
      <c r="D11" s="152">
        <v>67847</v>
      </c>
      <c r="E11" s="153"/>
      <c r="F11" s="154">
        <v>62281</v>
      </c>
      <c r="G11" s="155"/>
      <c r="H11" s="156"/>
    </row>
    <row r="12" spans="1:8" x14ac:dyDescent="0.15">
      <c r="A12" s="157"/>
      <c r="B12" s="158"/>
      <c r="C12" s="165"/>
      <c r="D12" s="160">
        <v>30160</v>
      </c>
      <c r="E12" s="161"/>
      <c r="F12" s="162">
        <v>38152</v>
      </c>
      <c r="G12" s="163"/>
      <c r="H12" s="164"/>
    </row>
    <row r="13" spans="1:8" x14ac:dyDescent="0.15">
      <c r="A13" s="145"/>
      <c r="B13" s="150"/>
      <c r="C13" s="166"/>
      <c r="D13" s="167">
        <v>92281</v>
      </c>
      <c r="E13" s="168"/>
      <c r="F13" s="169">
        <v>68521</v>
      </c>
      <c r="G13" s="170"/>
      <c r="H13" s="156"/>
    </row>
    <row r="14" spans="1:8" x14ac:dyDescent="0.15">
      <c r="A14" s="157"/>
      <c r="B14" s="158"/>
      <c r="C14" s="159"/>
      <c r="D14" s="160">
        <v>48256</v>
      </c>
      <c r="E14" s="161"/>
      <c r="F14" s="162">
        <v>33899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5.48</v>
      </c>
      <c r="C19" s="171">
        <f>ROUND(VALUE(SUBSTITUTE(実質収支比率等に係る経年分析!G$48,"▲","-")),2)</f>
        <v>2.96</v>
      </c>
      <c r="D19" s="171">
        <f>ROUND(VALUE(SUBSTITUTE(実質収支比率等に係る経年分析!H$48,"▲","-")),2)</f>
        <v>3.31</v>
      </c>
      <c r="E19" s="171">
        <f>ROUND(VALUE(SUBSTITUTE(実質収支比率等に係る経年分析!I$48,"▲","-")),2)</f>
        <v>3.39</v>
      </c>
      <c r="F19" s="171">
        <f>ROUND(VALUE(SUBSTITUTE(実質収支比率等に係る経年分析!J$48,"▲","-")),2)</f>
        <v>5.37</v>
      </c>
    </row>
    <row r="20" spans="1:11" x14ac:dyDescent="0.15">
      <c r="A20" s="171" t="s">
        <v>55</v>
      </c>
      <c r="B20" s="171">
        <f>ROUND(VALUE(SUBSTITUTE(実質収支比率等に係る経年分析!F$47,"▲","-")),2)</f>
        <v>13</v>
      </c>
      <c r="C20" s="171">
        <f>ROUND(VALUE(SUBSTITUTE(実質収支比率等に係る経年分析!G$47,"▲","-")),2)</f>
        <v>11.7</v>
      </c>
      <c r="D20" s="171">
        <f>ROUND(VALUE(SUBSTITUTE(実質収支比率等に係る経年分析!H$47,"▲","-")),2)</f>
        <v>11.62</v>
      </c>
      <c r="E20" s="171">
        <f>ROUND(VALUE(SUBSTITUTE(実質収支比率等に係る経年分析!I$47,"▲","-")),2)</f>
        <v>11.46</v>
      </c>
      <c r="F20" s="171">
        <f>ROUND(VALUE(SUBSTITUTE(実質収支比率等に係る経年分析!J$47,"▲","-")),2)</f>
        <v>11.57</v>
      </c>
    </row>
    <row r="21" spans="1:11" x14ac:dyDescent="0.15">
      <c r="A21" s="171" t="s">
        <v>56</v>
      </c>
      <c r="B21" s="171">
        <f>IF(ISNUMBER(VALUE(SUBSTITUTE(実質収支比率等に係る経年分析!F$49,"▲","-"))),ROUND(VALUE(SUBSTITUTE(実質収支比率等に係る経年分析!F$49,"▲","-")),2),NA())</f>
        <v>-2.2999999999999998</v>
      </c>
      <c r="C21" s="171">
        <f>IF(ISNUMBER(VALUE(SUBSTITUTE(実質収支比率等に係る経年分析!G$49,"▲","-"))),ROUND(VALUE(SUBSTITUTE(実質収支比率等に係る経年分析!G$49,"▲","-")),2),NA())</f>
        <v>-2.7</v>
      </c>
      <c r="D21" s="171">
        <f>IF(ISNUMBER(VALUE(SUBSTITUTE(実質収支比率等に係る経年分析!H$49,"▲","-"))),ROUND(VALUE(SUBSTITUTE(実質収支比率等に係る経年分析!H$49,"▲","-")),2),NA())</f>
        <v>0.61</v>
      </c>
      <c r="E21" s="171">
        <f>IF(ISNUMBER(VALUE(SUBSTITUTE(実質収支比率等に係る経年分析!I$49,"▲","-"))),ROUND(VALUE(SUBSTITUTE(実質収支比率等に係る経年分析!I$49,"▲","-")),2),NA())</f>
        <v>0.73</v>
      </c>
      <c r="F21" s="171">
        <f>IF(ISNUMBER(VALUE(SUBSTITUTE(実質収支比率等に係る経年分析!J$49,"▲","-"))),ROUND(VALUE(SUBSTITUTE(実質収支比率等に係る経年分析!J$49,"▲","-")),2),NA())</f>
        <v>3.28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浄化槽事業会計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0.06</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15">
      <c r="A30" s="172" t="str">
        <f>IF(連結実質赤字比率に係る赤字・黒字の構成分析!C$40="",NA(),連結実質赤字比率に係る赤字・黒字の構成分析!C$40)</f>
        <v>集落排水事業会計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0.94</v>
      </c>
    </row>
    <row r="31" spans="1:11" x14ac:dyDescent="0.15">
      <c r="A31" s="172" t="str">
        <f>IF(連結実質赤字比率に係る赤字・黒字の構成分析!C$39="",NA(),連結実質赤字比率に係る赤字・黒字の構成分析!C$39)</f>
        <v>公共下水道事業会計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2.37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2.76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2.3199999999999998</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2.84</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4.7699999999999996</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5.33</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4.6100000000000003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12.44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9115</v>
      </c>
      <c r="E42" s="173"/>
      <c r="F42" s="173"/>
      <c r="G42" s="173">
        <f>'実質公債費比率（分子）の構造'!L$52</f>
        <v>9169</v>
      </c>
      <c r="H42" s="173"/>
      <c r="I42" s="173"/>
      <c r="J42" s="173">
        <f>'実質公債費比率（分子）の構造'!M$52</f>
        <v>9253</v>
      </c>
      <c r="K42" s="173"/>
      <c r="L42" s="173"/>
      <c r="M42" s="173">
        <f>'実質公債費比率（分子）の構造'!N$52</f>
        <v>9064</v>
      </c>
      <c r="N42" s="173"/>
      <c r="O42" s="173"/>
      <c r="P42" s="173">
        <f>'実質公債費比率（分子）の構造'!O$52</f>
        <v>9417</v>
      </c>
    </row>
    <row r="43" spans="1:16" x14ac:dyDescent="0.15">
      <c r="A43" s="173" t="s">
        <v>64</v>
      </c>
      <c r="B43" s="173">
        <f>'実質公債費比率（分子）の構造'!K$51</f>
        <v>0</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26</v>
      </c>
      <c r="C44" s="173"/>
      <c r="D44" s="173"/>
      <c r="E44" s="173">
        <f>'実質公債費比率（分子）の構造'!L$50</f>
        <v>15</v>
      </c>
      <c r="F44" s="173"/>
      <c r="G44" s="173"/>
      <c r="H44" s="173">
        <f>'実質公債費比率（分子）の構造'!M$50</f>
        <v>15</v>
      </c>
      <c r="I44" s="173"/>
      <c r="J44" s="173"/>
      <c r="K44" s="173">
        <f>'実質公債費比率（分子）の構造'!N$50</f>
        <v>12</v>
      </c>
      <c r="L44" s="173"/>
      <c r="M44" s="173"/>
      <c r="N44" s="173">
        <f>'実質公債費比率（分子）の構造'!O$50</f>
        <v>5</v>
      </c>
      <c r="O44" s="173"/>
      <c r="P44" s="173"/>
    </row>
    <row r="45" spans="1:16" x14ac:dyDescent="0.15">
      <c r="A45" s="173" t="s">
        <v>66</v>
      </c>
      <c r="B45" s="173">
        <f>'実質公債費比率（分子）の構造'!K$49</f>
        <v>35</v>
      </c>
      <c r="C45" s="173"/>
      <c r="D45" s="173"/>
      <c r="E45" s="173">
        <f>'実質公債費比率（分子）の構造'!L$49</f>
        <v>34</v>
      </c>
      <c r="F45" s="173"/>
      <c r="G45" s="173"/>
      <c r="H45" s="173">
        <f>'実質公債費比率（分子）の構造'!M$49</f>
        <v>35</v>
      </c>
      <c r="I45" s="173"/>
      <c r="J45" s="173"/>
      <c r="K45" s="173">
        <f>'実質公債費比率（分子）の構造'!N$49</f>
        <v>29</v>
      </c>
      <c r="L45" s="173"/>
      <c r="M45" s="173"/>
      <c r="N45" s="173">
        <f>'実質公債費比率（分子）の構造'!O$49</f>
        <v>22</v>
      </c>
      <c r="O45" s="173"/>
      <c r="P45" s="173"/>
    </row>
    <row r="46" spans="1:16" x14ac:dyDescent="0.15">
      <c r="A46" s="173" t="s">
        <v>67</v>
      </c>
      <c r="B46" s="173">
        <f>'実質公債費比率（分子）の構造'!K$48</f>
        <v>3473</v>
      </c>
      <c r="C46" s="173"/>
      <c r="D46" s="173"/>
      <c r="E46" s="173">
        <f>'実質公債費比率（分子）の構造'!L$48</f>
        <v>3330</v>
      </c>
      <c r="F46" s="173"/>
      <c r="G46" s="173"/>
      <c r="H46" s="173">
        <f>'実質公債費比率（分子）の構造'!M$48</f>
        <v>3320</v>
      </c>
      <c r="I46" s="173"/>
      <c r="J46" s="173"/>
      <c r="K46" s="173">
        <f>'実質公債費比率（分子）の構造'!N$48</f>
        <v>3166</v>
      </c>
      <c r="L46" s="173"/>
      <c r="M46" s="173"/>
      <c r="N46" s="173">
        <f>'実質公債費比率（分子）の構造'!O$48</f>
        <v>3198</v>
      </c>
      <c r="O46" s="173"/>
      <c r="P46" s="173"/>
    </row>
    <row r="47" spans="1:16" x14ac:dyDescent="0.15">
      <c r="A47" s="173" t="s">
        <v>68</v>
      </c>
      <c r="B47" s="173">
        <f>'実質公債費比率（分子）の構造'!K$47</f>
        <v>30</v>
      </c>
      <c r="C47" s="173"/>
      <c r="D47" s="173"/>
      <c r="E47" s="173">
        <f>'実質公債費比率（分子）の構造'!L$47</f>
        <v>30</v>
      </c>
      <c r="F47" s="173"/>
      <c r="G47" s="173"/>
      <c r="H47" s="173">
        <f>'実質公債費比率（分子）の構造'!M$47</f>
        <v>29</v>
      </c>
      <c r="I47" s="173"/>
      <c r="J47" s="173"/>
      <c r="K47" s="173">
        <f>'実質公債費比率（分子）の構造'!N$47</f>
        <v>27</v>
      </c>
      <c r="L47" s="173"/>
      <c r="M47" s="173"/>
      <c r="N47" s="173">
        <f>'実質公債費比率（分子）の構造'!O$47</f>
        <v>27</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7507</v>
      </c>
      <c r="C49" s="173"/>
      <c r="D49" s="173"/>
      <c r="E49" s="173">
        <f>'実質公債費比率（分子）の構造'!L$45</f>
        <v>7543</v>
      </c>
      <c r="F49" s="173"/>
      <c r="G49" s="173"/>
      <c r="H49" s="173">
        <f>'実質公債費比率（分子）の構造'!M$45</f>
        <v>7719</v>
      </c>
      <c r="I49" s="173"/>
      <c r="J49" s="173"/>
      <c r="K49" s="173">
        <f>'実質公債費比率（分子）の構造'!N$45</f>
        <v>7553</v>
      </c>
      <c r="L49" s="173"/>
      <c r="M49" s="173"/>
      <c r="N49" s="173">
        <f>'実質公債費比率（分子）の構造'!O$45</f>
        <v>8310</v>
      </c>
      <c r="O49" s="173"/>
      <c r="P49" s="173"/>
    </row>
    <row r="50" spans="1:16" x14ac:dyDescent="0.15">
      <c r="A50" s="173" t="s">
        <v>71</v>
      </c>
      <c r="B50" s="173" t="e">
        <f>NA()</f>
        <v>#N/A</v>
      </c>
      <c r="C50" s="173">
        <f>IF(ISNUMBER('実質公債費比率（分子）の構造'!K$53),'実質公債費比率（分子）の構造'!K$53,NA())</f>
        <v>1956</v>
      </c>
      <c r="D50" s="173" t="e">
        <f>NA()</f>
        <v>#N/A</v>
      </c>
      <c r="E50" s="173" t="e">
        <f>NA()</f>
        <v>#N/A</v>
      </c>
      <c r="F50" s="173">
        <f>IF(ISNUMBER('実質公債費比率（分子）の構造'!L$53),'実質公債費比率（分子）の構造'!L$53,NA())</f>
        <v>1784</v>
      </c>
      <c r="G50" s="173" t="e">
        <f>NA()</f>
        <v>#N/A</v>
      </c>
      <c r="H50" s="173" t="e">
        <f>NA()</f>
        <v>#N/A</v>
      </c>
      <c r="I50" s="173">
        <f>IF(ISNUMBER('実質公債費比率（分子）の構造'!M$53),'実質公債費比率（分子）の構造'!M$53,NA())</f>
        <v>1866</v>
      </c>
      <c r="J50" s="173" t="e">
        <f>NA()</f>
        <v>#N/A</v>
      </c>
      <c r="K50" s="173" t="e">
        <f>NA()</f>
        <v>#N/A</v>
      </c>
      <c r="L50" s="173">
        <f>IF(ISNUMBER('実質公債費比率（分子）の構造'!N$53),'実質公債費比率（分子）の構造'!N$53,NA())</f>
        <v>1723</v>
      </c>
      <c r="M50" s="173" t="e">
        <f>NA()</f>
        <v>#N/A</v>
      </c>
      <c r="N50" s="173" t="e">
        <f>NA()</f>
        <v>#N/A</v>
      </c>
      <c r="O50" s="173">
        <f>IF(ISNUMBER('実質公債費比率（分子）の構造'!O$53),'実質公債費比率（分子）の構造'!O$53,NA())</f>
        <v>2145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84194</v>
      </c>
      <c r="E56" s="172"/>
      <c r="F56" s="172"/>
      <c r="G56" s="172">
        <f>'将来負担比率（分子）の構造'!J$52</f>
        <v>83565</v>
      </c>
      <c r="H56" s="172"/>
      <c r="I56" s="172"/>
      <c r="J56" s="172">
        <f>'将来負担比率（分子）の構造'!K$52</f>
        <v>84150</v>
      </c>
      <c r="K56" s="172"/>
      <c r="L56" s="172"/>
      <c r="M56" s="172">
        <f>'将来負担比率（分子）の構造'!L$52</f>
        <v>84719</v>
      </c>
      <c r="N56" s="172"/>
      <c r="O56" s="172"/>
      <c r="P56" s="172">
        <f>'将来負担比率（分子）の構造'!M$52</f>
        <v>81946</v>
      </c>
    </row>
    <row r="57" spans="1:16" x14ac:dyDescent="0.15">
      <c r="A57" s="172" t="s">
        <v>42</v>
      </c>
      <c r="B57" s="172"/>
      <c r="C57" s="172"/>
      <c r="D57" s="172">
        <f>'将来負担比率（分子）の構造'!I$51</f>
        <v>4653</v>
      </c>
      <c r="E57" s="172"/>
      <c r="F57" s="172"/>
      <c r="G57" s="172">
        <f>'将来負担比率（分子）の構造'!J$51</f>
        <v>5663</v>
      </c>
      <c r="H57" s="172"/>
      <c r="I57" s="172"/>
      <c r="J57" s="172">
        <f>'将来負担比率（分子）の構造'!K$51</f>
        <v>5445</v>
      </c>
      <c r="K57" s="172"/>
      <c r="L57" s="172"/>
      <c r="M57" s="172">
        <f>'将来負担比率（分子）の構造'!L$51</f>
        <v>6359</v>
      </c>
      <c r="N57" s="172"/>
      <c r="O57" s="172"/>
      <c r="P57" s="172">
        <f>'将来負担比率（分子）の構造'!M$51</f>
        <v>6457</v>
      </c>
    </row>
    <row r="58" spans="1:16" x14ac:dyDescent="0.15">
      <c r="A58" s="172" t="s">
        <v>41</v>
      </c>
      <c r="B58" s="172"/>
      <c r="C58" s="172"/>
      <c r="D58" s="172">
        <f>'将来負担比率（分子）の構造'!I$50</f>
        <v>15996</v>
      </c>
      <c r="E58" s="172"/>
      <c r="F58" s="172"/>
      <c r="G58" s="172">
        <f>'将来負担比率（分子）の構造'!J$50</f>
        <v>16287</v>
      </c>
      <c r="H58" s="172"/>
      <c r="I58" s="172"/>
      <c r="J58" s="172">
        <f>'将来負担比率（分子）の構造'!K$50</f>
        <v>15386</v>
      </c>
      <c r="K58" s="172"/>
      <c r="L58" s="172"/>
      <c r="M58" s="172">
        <f>'将来負担比率（分子）の構造'!L$50</f>
        <v>15422</v>
      </c>
      <c r="N58" s="172"/>
      <c r="O58" s="172"/>
      <c r="P58" s="172">
        <f>'将来負担比率（分子）の構造'!M$50</f>
        <v>15401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753</v>
      </c>
      <c r="C61" s="172"/>
      <c r="D61" s="172"/>
      <c r="E61" s="172">
        <f>'将来負担比率（分子）の構造'!J$46</f>
        <v>560</v>
      </c>
      <c r="F61" s="172"/>
      <c r="G61" s="172"/>
      <c r="H61" s="172">
        <f>'将来負担比率（分子）の構造'!K$46</f>
        <v>478</v>
      </c>
      <c r="I61" s="172"/>
      <c r="J61" s="172"/>
      <c r="K61" s="172">
        <f>'将来負担比率（分子）の構造'!L$46</f>
        <v>478</v>
      </c>
      <c r="L61" s="172"/>
      <c r="M61" s="172"/>
      <c r="N61" s="172">
        <f>'将来負担比率（分子）の構造'!M$46</f>
        <v>434</v>
      </c>
      <c r="O61" s="172"/>
      <c r="P61" s="172"/>
    </row>
    <row r="62" spans="1:16" x14ac:dyDescent="0.15">
      <c r="A62" s="172" t="s">
        <v>35</v>
      </c>
      <c r="B62" s="172">
        <f>'将来負担比率（分子）の構造'!I$45</f>
        <v>10995</v>
      </c>
      <c r="C62" s="172"/>
      <c r="D62" s="172"/>
      <c r="E62" s="172">
        <f>'将来負担比率（分子）の構造'!J$45</f>
        <v>10243</v>
      </c>
      <c r="F62" s="172"/>
      <c r="G62" s="172"/>
      <c r="H62" s="172">
        <f>'将来負担比率（分子）の構造'!K$45</f>
        <v>9947</v>
      </c>
      <c r="I62" s="172"/>
      <c r="J62" s="172"/>
      <c r="K62" s="172">
        <f>'将来負担比率（分子）の構造'!L$45</f>
        <v>9703</v>
      </c>
      <c r="L62" s="172"/>
      <c r="M62" s="172"/>
      <c r="N62" s="172">
        <f>'将来負担比率（分子）の構造'!M$45</f>
        <v>9490</v>
      </c>
      <c r="O62" s="172"/>
      <c r="P62" s="172"/>
    </row>
    <row r="63" spans="1:16" x14ac:dyDescent="0.15">
      <c r="A63" s="172" t="s">
        <v>34</v>
      </c>
      <c r="B63" s="172">
        <f>'将来負担比率（分子）の構造'!I$44</f>
        <v>131</v>
      </c>
      <c r="C63" s="172"/>
      <c r="D63" s="172"/>
      <c r="E63" s="172">
        <f>'将来負担比率（分子）の構造'!J$44</f>
        <v>98</v>
      </c>
      <c r="F63" s="172"/>
      <c r="G63" s="172"/>
      <c r="H63" s="172">
        <f>'将来負担比率（分子）の構造'!K$44</f>
        <v>65</v>
      </c>
      <c r="I63" s="172"/>
      <c r="J63" s="172"/>
      <c r="K63" s="172">
        <f>'将来負担比率（分子）の構造'!L$44</f>
        <v>53</v>
      </c>
      <c r="L63" s="172"/>
      <c r="M63" s="172"/>
      <c r="N63" s="172">
        <f>'将来負担比率（分子）の構造'!M$44</f>
        <v>56</v>
      </c>
      <c r="O63" s="172"/>
      <c r="P63" s="172"/>
    </row>
    <row r="64" spans="1:16" x14ac:dyDescent="0.15">
      <c r="A64" s="172" t="s">
        <v>33</v>
      </c>
      <c r="B64" s="172">
        <f>'将来負担比率（分子）の構造'!I$43</f>
        <v>35065</v>
      </c>
      <c r="C64" s="172"/>
      <c r="D64" s="172"/>
      <c r="E64" s="172">
        <f>'将来負担比率（分子）の構造'!J$43</f>
        <v>32322</v>
      </c>
      <c r="F64" s="172"/>
      <c r="G64" s="172"/>
      <c r="H64" s="172">
        <f>'将来負担比率（分子）の構造'!K$43</f>
        <v>31401</v>
      </c>
      <c r="I64" s="172"/>
      <c r="J64" s="172"/>
      <c r="K64" s="172">
        <f>'将来負担比率（分子）の構造'!L$43</f>
        <v>29502</v>
      </c>
      <c r="L64" s="172"/>
      <c r="M64" s="172"/>
      <c r="N64" s="172">
        <f>'将来負担比率（分子）の構造'!M$43</f>
        <v>27472</v>
      </c>
      <c r="O64" s="172"/>
      <c r="P64" s="172"/>
    </row>
    <row r="65" spans="1:16" x14ac:dyDescent="0.15">
      <c r="A65" s="172" t="s">
        <v>32</v>
      </c>
      <c r="B65" s="172">
        <f>'将来負担比率（分子）の構造'!I$42</f>
        <v>50</v>
      </c>
      <c r="C65" s="172"/>
      <c r="D65" s="172"/>
      <c r="E65" s="172">
        <f>'将来負担比率（分子）の構造'!J$42</f>
        <v>1129</v>
      </c>
      <c r="F65" s="172"/>
      <c r="G65" s="172"/>
      <c r="H65" s="172">
        <f>'将来負担比率（分子）の構造'!K$42</f>
        <v>1035</v>
      </c>
      <c r="I65" s="172"/>
      <c r="J65" s="172"/>
      <c r="K65" s="172">
        <f>'将来負担比率（分子）の構造'!L$42</f>
        <v>945</v>
      </c>
      <c r="L65" s="172"/>
      <c r="M65" s="172"/>
      <c r="N65" s="172">
        <f>'将来負担比率（分子）の構造'!M$42</f>
        <v>861</v>
      </c>
      <c r="O65" s="172"/>
      <c r="P65" s="172"/>
    </row>
    <row r="66" spans="1:16" x14ac:dyDescent="0.15">
      <c r="A66" s="172" t="s">
        <v>31</v>
      </c>
      <c r="B66" s="172">
        <f>'将来負担比率（分子）の構造'!I$41</f>
        <v>74695</v>
      </c>
      <c r="C66" s="172"/>
      <c r="D66" s="172"/>
      <c r="E66" s="172">
        <f>'将来負担比率（分子）の構造'!J$41</f>
        <v>75291</v>
      </c>
      <c r="F66" s="172"/>
      <c r="G66" s="172"/>
      <c r="H66" s="172">
        <f>'将来負担比率（分子）の構造'!K$41</f>
        <v>78481</v>
      </c>
      <c r="I66" s="172"/>
      <c r="J66" s="172"/>
      <c r="K66" s="172">
        <f>'将来負担比率（分子）の構造'!L$41</f>
        <v>81486</v>
      </c>
      <c r="L66" s="172"/>
      <c r="M66" s="172"/>
      <c r="N66" s="172">
        <f>'将来負担比率（分子）の構造'!M$41</f>
        <v>79799</v>
      </c>
      <c r="O66" s="172"/>
      <c r="P66" s="172"/>
    </row>
    <row r="67" spans="1:16" x14ac:dyDescent="0.15">
      <c r="A67" s="172" t="s">
        <v>75</v>
      </c>
      <c r="B67" s="172" t="e">
        <f>NA()</f>
        <v>#N/A</v>
      </c>
      <c r="C67" s="172">
        <f>IF(ISNUMBER('将来負担比率（分子）の構造'!I$53), IF('将来負担比率（分子）の構造'!I$53 &lt; 0, 0, '将来負担比率（分子）の構造'!I$53), NA())</f>
        <v>16845</v>
      </c>
      <c r="D67" s="172" t="e">
        <f>NA()</f>
        <v>#N/A</v>
      </c>
      <c r="E67" s="172" t="e">
        <f>NA()</f>
        <v>#N/A</v>
      </c>
      <c r="F67" s="172">
        <f>IF(ISNUMBER('将来負担比率（分子）の構造'!J$53), IF('将来負担比率（分子）の構造'!J$53 &lt; 0, 0, '将来負担比率（分子）の構造'!J$53), NA())</f>
        <v>14129</v>
      </c>
      <c r="G67" s="172" t="e">
        <f>NA()</f>
        <v>#N/A</v>
      </c>
      <c r="H67" s="172" t="e">
        <f>NA()</f>
        <v>#N/A</v>
      </c>
      <c r="I67" s="172">
        <f>IF(ISNUMBER('将来負担比率（分子）の構造'!K$53), IF('将来負担比率（分子）の構造'!K$53 &lt; 0, 0, '将来負担比率（分子）の構造'!K$53), NA())</f>
        <v>16427</v>
      </c>
      <c r="J67" s="172" t="e">
        <f>NA()</f>
        <v>#N/A</v>
      </c>
      <c r="K67" s="172" t="e">
        <f>NA()</f>
        <v>#N/A</v>
      </c>
      <c r="L67" s="172">
        <f>IF(ISNUMBER('将来負担比率（分子）の構造'!L$53), IF('将来負担比率（分子）の構造'!L$53 &lt; 0, 0, '将来負担比率（分子）の構造'!L$53), NA())</f>
        <v>15668</v>
      </c>
      <c r="M67" s="172" t="e">
        <f>NA()</f>
        <v>#N/A</v>
      </c>
      <c r="N67" s="172" t="e">
        <f>NA()</f>
        <v>#N/A</v>
      </c>
      <c r="O67" s="172">
        <f>IF(ISNUMBER('将来負担比率（分子）の構造'!M$53), IF('将来負担比率（分子）の構造'!M$53 &lt; 0, 0, '将来負担比率（分子）の構造'!M$53), NA())</f>
        <v>14308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4467</v>
      </c>
      <c r="C72" s="176">
        <f>基金残高に係る経年分析!G55</f>
        <v>4481</v>
      </c>
      <c r="D72" s="176">
        <f>基金残高に係る経年分析!H55</f>
        <v>4676</v>
      </c>
    </row>
    <row r="73" spans="1:16" x14ac:dyDescent="0.15">
      <c r="A73" s="175" t="s">
        <v>78</v>
      </c>
      <c r="B73" s="176">
        <f>基金残高に係る経年分析!F56</f>
        <v>4065</v>
      </c>
      <c r="C73" s="176">
        <f>基金残高に係る経年分析!G56</f>
        <v>4085</v>
      </c>
      <c r="D73" s="176">
        <f>基金残高に係る経年分析!H56</f>
        <v>4101</v>
      </c>
    </row>
    <row r="74" spans="1:16" x14ac:dyDescent="0.15">
      <c r="A74" s="175" t="s">
        <v>79</v>
      </c>
      <c r="B74" s="176">
        <f>基金残高に係る経年分析!F57</f>
        <v>8728</v>
      </c>
      <c r="C74" s="176">
        <f>基金残高に係る経年分析!G57</f>
        <v>8994</v>
      </c>
      <c r="D74" s="176">
        <f>基金残高に係る経年分析!H57</f>
        <v>8711</v>
      </c>
    </row>
  </sheetData>
  <sheetProtection algorithmName="SHA-512" hashValue="UQ3fB+LlW8gU8uBpV0ovTgSvAz3gZs63de4zV+zLd2yqI+TIRa7BYRdDWyl/zRwQGQqtgusi/fyFGPfjng6pWQ==" saltValue="wvMHF5FWf1XdWvmf4Y0P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225</v>
      </c>
      <c r="C5" s="697"/>
      <c r="D5" s="697"/>
      <c r="E5" s="697"/>
      <c r="F5" s="697"/>
      <c r="G5" s="697"/>
      <c r="H5" s="697"/>
      <c r="I5" s="697"/>
      <c r="J5" s="697"/>
      <c r="K5" s="697"/>
      <c r="L5" s="697"/>
      <c r="M5" s="697"/>
      <c r="N5" s="697"/>
      <c r="O5" s="697"/>
      <c r="P5" s="697"/>
      <c r="Q5" s="698"/>
      <c r="R5" s="681">
        <v>15304971</v>
      </c>
      <c r="S5" s="682"/>
      <c r="T5" s="682"/>
      <c r="U5" s="682"/>
      <c r="V5" s="682"/>
      <c r="W5" s="682"/>
      <c r="X5" s="682"/>
      <c r="Y5" s="725"/>
      <c r="Z5" s="744">
        <v>19.3</v>
      </c>
      <c r="AA5" s="744"/>
      <c r="AB5" s="744"/>
      <c r="AC5" s="744"/>
      <c r="AD5" s="745">
        <v>14548582</v>
      </c>
      <c r="AE5" s="745"/>
      <c r="AF5" s="745"/>
      <c r="AG5" s="745"/>
      <c r="AH5" s="745"/>
      <c r="AI5" s="745"/>
      <c r="AJ5" s="745"/>
      <c r="AK5" s="745"/>
      <c r="AL5" s="726">
        <v>36.700000000000003</v>
      </c>
      <c r="AM5" s="701"/>
      <c r="AN5" s="701"/>
      <c r="AO5" s="727"/>
      <c r="AP5" s="696" t="s">
        <v>226</v>
      </c>
      <c r="AQ5" s="697"/>
      <c r="AR5" s="697"/>
      <c r="AS5" s="697"/>
      <c r="AT5" s="697"/>
      <c r="AU5" s="697"/>
      <c r="AV5" s="697"/>
      <c r="AW5" s="697"/>
      <c r="AX5" s="697"/>
      <c r="AY5" s="697"/>
      <c r="AZ5" s="697"/>
      <c r="BA5" s="697"/>
      <c r="BB5" s="697"/>
      <c r="BC5" s="697"/>
      <c r="BD5" s="697"/>
      <c r="BE5" s="697"/>
      <c r="BF5" s="698"/>
      <c r="BG5" s="628">
        <v>14469837</v>
      </c>
      <c r="BH5" s="629"/>
      <c r="BI5" s="629"/>
      <c r="BJ5" s="629"/>
      <c r="BK5" s="629"/>
      <c r="BL5" s="629"/>
      <c r="BM5" s="629"/>
      <c r="BN5" s="630"/>
      <c r="BO5" s="655">
        <v>94.5</v>
      </c>
      <c r="BP5" s="655"/>
      <c r="BQ5" s="655"/>
      <c r="BR5" s="655"/>
      <c r="BS5" s="656">
        <v>144848</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230</v>
      </c>
      <c r="C6" s="626"/>
      <c r="D6" s="626"/>
      <c r="E6" s="626"/>
      <c r="F6" s="626"/>
      <c r="G6" s="626"/>
      <c r="H6" s="626"/>
      <c r="I6" s="626"/>
      <c r="J6" s="626"/>
      <c r="K6" s="626"/>
      <c r="L6" s="626"/>
      <c r="M6" s="626"/>
      <c r="N6" s="626"/>
      <c r="O6" s="626"/>
      <c r="P6" s="626"/>
      <c r="Q6" s="627"/>
      <c r="R6" s="628">
        <v>617084</v>
      </c>
      <c r="S6" s="629"/>
      <c r="T6" s="629"/>
      <c r="U6" s="629"/>
      <c r="V6" s="629"/>
      <c r="W6" s="629"/>
      <c r="X6" s="629"/>
      <c r="Y6" s="630"/>
      <c r="Z6" s="655">
        <v>0.8</v>
      </c>
      <c r="AA6" s="655"/>
      <c r="AB6" s="655"/>
      <c r="AC6" s="655"/>
      <c r="AD6" s="656">
        <v>617084</v>
      </c>
      <c r="AE6" s="656"/>
      <c r="AF6" s="656"/>
      <c r="AG6" s="656"/>
      <c r="AH6" s="656"/>
      <c r="AI6" s="656"/>
      <c r="AJ6" s="656"/>
      <c r="AK6" s="656"/>
      <c r="AL6" s="631">
        <v>1.6</v>
      </c>
      <c r="AM6" s="632"/>
      <c r="AN6" s="632"/>
      <c r="AO6" s="657"/>
      <c r="AP6" s="625" t="s">
        <v>231</v>
      </c>
      <c r="AQ6" s="626"/>
      <c r="AR6" s="626"/>
      <c r="AS6" s="626"/>
      <c r="AT6" s="626"/>
      <c r="AU6" s="626"/>
      <c r="AV6" s="626"/>
      <c r="AW6" s="626"/>
      <c r="AX6" s="626"/>
      <c r="AY6" s="626"/>
      <c r="AZ6" s="626"/>
      <c r="BA6" s="626"/>
      <c r="BB6" s="626"/>
      <c r="BC6" s="626"/>
      <c r="BD6" s="626"/>
      <c r="BE6" s="626"/>
      <c r="BF6" s="627"/>
      <c r="BG6" s="628">
        <v>14469837</v>
      </c>
      <c r="BH6" s="629"/>
      <c r="BI6" s="629"/>
      <c r="BJ6" s="629"/>
      <c r="BK6" s="629"/>
      <c r="BL6" s="629"/>
      <c r="BM6" s="629"/>
      <c r="BN6" s="630"/>
      <c r="BO6" s="655">
        <v>94.5</v>
      </c>
      <c r="BP6" s="655"/>
      <c r="BQ6" s="655"/>
      <c r="BR6" s="655"/>
      <c r="BS6" s="656">
        <v>144848</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355992</v>
      </c>
      <c r="CS6" s="629"/>
      <c r="CT6" s="629"/>
      <c r="CU6" s="629"/>
      <c r="CV6" s="629"/>
      <c r="CW6" s="629"/>
      <c r="CX6" s="629"/>
      <c r="CY6" s="630"/>
      <c r="CZ6" s="726">
        <v>0.5</v>
      </c>
      <c r="DA6" s="701"/>
      <c r="DB6" s="701"/>
      <c r="DC6" s="729"/>
      <c r="DD6" s="634" t="s">
        <v>128</v>
      </c>
      <c r="DE6" s="629"/>
      <c r="DF6" s="629"/>
      <c r="DG6" s="629"/>
      <c r="DH6" s="629"/>
      <c r="DI6" s="629"/>
      <c r="DJ6" s="629"/>
      <c r="DK6" s="629"/>
      <c r="DL6" s="629"/>
      <c r="DM6" s="629"/>
      <c r="DN6" s="629"/>
      <c r="DO6" s="629"/>
      <c r="DP6" s="630"/>
      <c r="DQ6" s="634">
        <v>355954</v>
      </c>
      <c r="DR6" s="629"/>
      <c r="DS6" s="629"/>
      <c r="DT6" s="629"/>
      <c r="DU6" s="629"/>
      <c r="DV6" s="629"/>
      <c r="DW6" s="629"/>
      <c r="DX6" s="629"/>
      <c r="DY6" s="629"/>
      <c r="DZ6" s="629"/>
      <c r="EA6" s="629"/>
      <c r="EB6" s="629"/>
      <c r="EC6" s="673"/>
    </row>
    <row r="7" spans="2:143" ht="11.25" customHeight="1" x14ac:dyDescent="0.15">
      <c r="B7" s="625" t="s">
        <v>233</v>
      </c>
      <c r="C7" s="626"/>
      <c r="D7" s="626"/>
      <c r="E7" s="626"/>
      <c r="F7" s="626"/>
      <c r="G7" s="626"/>
      <c r="H7" s="626"/>
      <c r="I7" s="626"/>
      <c r="J7" s="626"/>
      <c r="K7" s="626"/>
      <c r="L7" s="626"/>
      <c r="M7" s="626"/>
      <c r="N7" s="626"/>
      <c r="O7" s="626"/>
      <c r="P7" s="626"/>
      <c r="Q7" s="627"/>
      <c r="R7" s="628">
        <v>9368</v>
      </c>
      <c r="S7" s="629"/>
      <c r="T7" s="629"/>
      <c r="U7" s="629"/>
      <c r="V7" s="629"/>
      <c r="W7" s="629"/>
      <c r="X7" s="629"/>
      <c r="Y7" s="630"/>
      <c r="Z7" s="655">
        <v>0</v>
      </c>
      <c r="AA7" s="655"/>
      <c r="AB7" s="655"/>
      <c r="AC7" s="655"/>
      <c r="AD7" s="656">
        <v>9368</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6062706</v>
      </c>
      <c r="BH7" s="629"/>
      <c r="BI7" s="629"/>
      <c r="BJ7" s="629"/>
      <c r="BK7" s="629"/>
      <c r="BL7" s="629"/>
      <c r="BM7" s="629"/>
      <c r="BN7" s="630"/>
      <c r="BO7" s="655">
        <v>39.6</v>
      </c>
      <c r="BP7" s="655"/>
      <c r="BQ7" s="655"/>
      <c r="BR7" s="655"/>
      <c r="BS7" s="656">
        <v>144848</v>
      </c>
      <c r="BT7" s="656"/>
      <c r="BU7" s="656"/>
      <c r="BV7" s="656"/>
      <c r="BW7" s="656"/>
      <c r="BX7" s="656"/>
      <c r="BY7" s="656"/>
      <c r="BZ7" s="656"/>
      <c r="CA7" s="656"/>
      <c r="CB7" s="714"/>
      <c r="CD7" s="665" t="s">
        <v>235</v>
      </c>
      <c r="CE7" s="666"/>
      <c r="CF7" s="666"/>
      <c r="CG7" s="666"/>
      <c r="CH7" s="666"/>
      <c r="CI7" s="666"/>
      <c r="CJ7" s="666"/>
      <c r="CK7" s="666"/>
      <c r="CL7" s="666"/>
      <c r="CM7" s="666"/>
      <c r="CN7" s="666"/>
      <c r="CO7" s="666"/>
      <c r="CP7" s="666"/>
      <c r="CQ7" s="667"/>
      <c r="CR7" s="628">
        <v>7953677</v>
      </c>
      <c r="CS7" s="629"/>
      <c r="CT7" s="629"/>
      <c r="CU7" s="629"/>
      <c r="CV7" s="629"/>
      <c r="CW7" s="629"/>
      <c r="CX7" s="629"/>
      <c r="CY7" s="630"/>
      <c r="CZ7" s="655">
        <v>10.3</v>
      </c>
      <c r="DA7" s="655"/>
      <c r="DB7" s="655"/>
      <c r="DC7" s="655"/>
      <c r="DD7" s="634">
        <v>977515</v>
      </c>
      <c r="DE7" s="629"/>
      <c r="DF7" s="629"/>
      <c r="DG7" s="629"/>
      <c r="DH7" s="629"/>
      <c r="DI7" s="629"/>
      <c r="DJ7" s="629"/>
      <c r="DK7" s="629"/>
      <c r="DL7" s="629"/>
      <c r="DM7" s="629"/>
      <c r="DN7" s="629"/>
      <c r="DO7" s="629"/>
      <c r="DP7" s="630"/>
      <c r="DQ7" s="634">
        <v>5984441</v>
      </c>
      <c r="DR7" s="629"/>
      <c r="DS7" s="629"/>
      <c r="DT7" s="629"/>
      <c r="DU7" s="629"/>
      <c r="DV7" s="629"/>
      <c r="DW7" s="629"/>
      <c r="DX7" s="629"/>
      <c r="DY7" s="629"/>
      <c r="DZ7" s="629"/>
      <c r="EA7" s="629"/>
      <c r="EB7" s="629"/>
      <c r="EC7" s="673"/>
    </row>
    <row r="8" spans="2:143" ht="11.25" customHeight="1" x14ac:dyDescent="0.15">
      <c r="B8" s="625" t="s">
        <v>236</v>
      </c>
      <c r="C8" s="626"/>
      <c r="D8" s="626"/>
      <c r="E8" s="626"/>
      <c r="F8" s="626"/>
      <c r="G8" s="626"/>
      <c r="H8" s="626"/>
      <c r="I8" s="626"/>
      <c r="J8" s="626"/>
      <c r="K8" s="626"/>
      <c r="L8" s="626"/>
      <c r="M8" s="626"/>
      <c r="N8" s="626"/>
      <c r="O8" s="626"/>
      <c r="P8" s="626"/>
      <c r="Q8" s="627"/>
      <c r="R8" s="628">
        <v>45671</v>
      </c>
      <c r="S8" s="629"/>
      <c r="T8" s="629"/>
      <c r="U8" s="629"/>
      <c r="V8" s="629"/>
      <c r="W8" s="629"/>
      <c r="X8" s="629"/>
      <c r="Y8" s="630"/>
      <c r="Z8" s="655">
        <v>0.1</v>
      </c>
      <c r="AA8" s="655"/>
      <c r="AB8" s="655"/>
      <c r="AC8" s="655"/>
      <c r="AD8" s="656">
        <v>45671</v>
      </c>
      <c r="AE8" s="656"/>
      <c r="AF8" s="656"/>
      <c r="AG8" s="656"/>
      <c r="AH8" s="656"/>
      <c r="AI8" s="656"/>
      <c r="AJ8" s="656"/>
      <c r="AK8" s="656"/>
      <c r="AL8" s="631">
        <v>0.1</v>
      </c>
      <c r="AM8" s="632"/>
      <c r="AN8" s="632"/>
      <c r="AO8" s="657"/>
      <c r="AP8" s="625" t="s">
        <v>237</v>
      </c>
      <c r="AQ8" s="626"/>
      <c r="AR8" s="626"/>
      <c r="AS8" s="626"/>
      <c r="AT8" s="626"/>
      <c r="AU8" s="626"/>
      <c r="AV8" s="626"/>
      <c r="AW8" s="626"/>
      <c r="AX8" s="626"/>
      <c r="AY8" s="626"/>
      <c r="AZ8" s="626"/>
      <c r="BA8" s="626"/>
      <c r="BB8" s="626"/>
      <c r="BC8" s="626"/>
      <c r="BD8" s="626"/>
      <c r="BE8" s="626"/>
      <c r="BF8" s="627"/>
      <c r="BG8" s="628">
        <v>220388</v>
      </c>
      <c r="BH8" s="629"/>
      <c r="BI8" s="629"/>
      <c r="BJ8" s="629"/>
      <c r="BK8" s="629"/>
      <c r="BL8" s="629"/>
      <c r="BM8" s="629"/>
      <c r="BN8" s="630"/>
      <c r="BO8" s="655">
        <v>1.4</v>
      </c>
      <c r="BP8" s="655"/>
      <c r="BQ8" s="655"/>
      <c r="BR8" s="655"/>
      <c r="BS8" s="656" t="s">
        <v>128</v>
      </c>
      <c r="BT8" s="656"/>
      <c r="BU8" s="656"/>
      <c r="BV8" s="656"/>
      <c r="BW8" s="656"/>
      <c r="BX8" s="656"/>
      <c r="BY8" s="656"/>
      <c r="BZ8" s="656"/>
      <c r="CA8" s="656"/>
      <c r="CB8" s="714"/>
      <c r="CD8" s="665" t="s">
        <v>238</v>
      </c>
      <c r="CE8" s="666"/>
      <c r="CF8" s="666"/>
      <c r="CG8" s="666"/>
      <c r="CH8" s="666"/>
      <c r="CI8" s="666"/>
      <c r="CJ8" s="666"/>
      <c r="CK8" s="666"/>
      <c r="CL8" s="666"/>
      <c r="CM8" s="666"/>
      <c r="CN8" s="666"/>
      <c r="CO8" s="666"/>
      <c r="CP8" s="666"/>
      <c r="CQ8" s="667"/>
      <c r="CR8" s="628">
        <v>24505908</v>
      </c>
      <c r="CS8" s="629"/>
      <c r="CT8" s="629"/>
      <c r="CU8" s="629"/>
      <c r="CV8" s="629"/>
      <c r="CW8" s="629"/>
      <c r="CX8" s="629"/>
      <c r="CY8" s="630"/>
      <c r="CZ8" s="655">
        <v>31.7</v>
      </c>
      <c r="DA8" s="655"/>
      <c r="DB8" s="655"/>
      <c r="DC8" s="655"/>
      <c r="DD8" s="634">
        <v>326531</v>
      </c>
      <c r="DE8" s="629"/>
      <c r="DF8" s="629"/>
      <c r="DG8" s="629"/>
      <c r="DH8" s="629"/>
      <c r="DI8" s="629"/>
      <c r="DJ8" s="629"/>
      <c r="DK8" s="629"/>
      <c r="DL8" s="629"/>
      <c r="DM8" s="629"/>
      <c r="DN8" s="629"/>
      <c r="DO8" s="629"/>
      <c r="DP8" s="630"/>
      <c r="DQ8" s="634">
        <v>10830904</v>
      </c>
      <c r="DR8" s="629"/>
      <c r="DS8" s="629"/>
      <c r="DT8" s="629"/>
      <c r="DU8" s="629"/>
      <c r="DV8" s="629"/>
      <c r="DW8" s="629"/>
      <c r="DX8" s="629"/>
      <c r="DY8" s="629"/>
      <c r="DZ8" s="629"/>
      <c r="EA8" s="629"/>
      <c r="EB8" s="629"/>
      <c r="EC8" s="673"/>
    </row>
    <row r="9" spans="2:143" ht="11.25" customHeight="1" x14ac:dyDescent="0.15">
      <c r="B9" s="625" t="s">
        <v>239</v>
      </c>
      <c r="C9" s="626"/>
      <c r="D9" s="626"/>
      <c r="E9" s="626"/>
      <c r="F9" s="626"/>
      <c r="G9" s="626"/>
      <c r="H9" s="626"/>
      <c r="I9" s="626"/>
      <c r="J9" s="626"/>
      <c r="K9" s="626"/>
      <c r="L9" s="626"/>
      <c r="M9" s="626"/>
      <c r="N9" s="626"/>
      <c r="O9" s="626"/>
      <c r="P9" s="626"/>
      <c r="Q9" s="627"/>
      <c r="R9" s="628">
        <v>59497</v>
      </c>
      <c r="S9" s="629"/>
      <c r="T9" s="629"/>
      <c r="U9" s="629"/>
      <c r="V9" s="629"/>
      <c r="W9" s="629"/>
      <c r="X9" s="629"/>
      <c r="Y9" s="630"/>
      <c r="Z9" s="655">
        <v>0.1</v>
      </c>
      <c r="AA9" s="655"/>
      <c r="AB9" s="655"/>
      <c r="AC9" s="655"/>
      <c r="AD9" s="656">
        <v>59497</v>
      </c>
      <c r="AE9" s="656"/>
      <c r="AF9" s="656"/>
      <c r="AG9" s="656"/>
      <c r="AH9" s="656"/>
      <c r="AI9" s="656"/>
      <c r="AJ9" s="656"/>
      <c r="AK9" s="656"/>
      <c r="AL9" s="631">
        <v>0.1</v>
      </c>
      <c r="AM9" s="632"/>
      <c r="AN9" s="632"/>
      <c r="AO9" s="657"/>
      <c r="AP9" s="625" t="s">
        <v>240</v>
      </c>
      <c r="AQ9" s="626"/>
      <c r="AR9" s="626"/>
      <c r="AS9" s="626"/>
      <c r="AT9" s="626"/>
      <c r="AU9" s="626"/>
      <c r="AV9" s="626"/>
      <c r="AW9" s="626"/>
      <c r="AX9" s="626"/>
      <c r="AY9" s="626"/>
      <c r="AZ9" s="626"/>
      <c r="BA9" s="626"/>
      <c r="BB9" s="626"/>
      <c r="BC9" s="626"/>
      <c r="BD9" s="626"/>
      <c r="BE9" s="626"/>
      <c r="BF9" s="627"/>
      <c r="BG9" s="628">
        <v>4983923</v>
      </c>
      <c r="BH9" s="629"/>
      <c r="BI9" s="629"/>
      <c r="BJ9" s="629"/>
      <c r="BK9" s="629"/>
      <c r="BL9" s="629"/>
      <c r="BM9" s="629"/>
      <c r="BN9" s="630"/>
      <c r="BO9" s="655">
        <v>32.6</v>
      </c>
      <c r="BP9" s="655"/>
      <c r="BQ9" s="655"/>
      <c r="BR9" s="655"/>
      <c r="BS9" s="656" t="s">
        <v>128</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8430751</v>
      </c>
      <c r="CS9" s="629"/>
      <c r="CT9" s="629"/>
      <c r="CU9" s="629"/>
      <c r="CV9" s="629"/>
      <c r="CW9" s="629"/>
      <c r="CX9" s="629"/>
      <c r="CY9" s="630"/>
      <c r="CZ9" s="655">
        <v>10.9</v>
      </c>
      <c r="DA9" s="655"/>
      <c r="DB9" s="655"/>
      <c r="DC9" s="655"/>
      <c r="DD9" s="634">
        <v>2603567</v>
      </c>
      <c r="DE9" s="629"/>
      <c r="DF9" s="629"/>
      <c r="DG9" s="629"/>
      <c r="DH9" s="629"/>
      <c r="DI9" s="629"/>
      <c r="DJ9" s="629"/>
      <c r="DK9" s="629"/>
      <c r="DL9" s="629"/>
      <c r="DM9" s="629"/>
      <c r="DN9" s="629"/>
      <c r="DO9" s="629"/>
      <c r="DP9" s="630"/>
      <c r="DQ9" s="634">
        <v>4257617</v>
      </c>
      <c r="DR9" s="629"/>
      <c r="DS9" s="629"/>
      <c r="DT9" s="629"/>
      <c r="DU9" s="629"/>
      <c r="DV9" s="629"/>
      <c r="DW9" s="629"/>
      <c r="DX9" s="629"/>
      <c r="DY9" s="629"/>
      <c r="DZ9" s="629"/>
      <c r="EA9" s="629"/>
      <c r="EB9" s="629"/>
      <c r="EC9" s="673"/>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309003</v>
      </c>
      <c r="BH10" s="629"/>
      <c r="BI10" s="629"/>
      <c r="BJ10" s="629"/>
      <c r="BK10" s="629"/>
      <c r="BL10" s="629"/>
      <c r="BM10" s="629"/>
      <c r="BN10" s="630"/>
      <c r="BO10" s="655">
        <v>2</v>
      </c>
      <c r="BP10" s="655"/>
      <c r="BQ10" s="655"/>
      <c r="BR10" s="655"/>
      <c r="BS10" s="656" t="s">
        <v>128</v>
      </c>
      <c r="BT10" s="656"/>
      <c r="BU10" s="656"/>
      <c r="BV10" s="656"/>
      <c r="BW10" s="656"/>
      <c r="BX10" s="656"/>
      <c r="BY10" s="656"/>
      <c r="BZ10" s="656"/>
      <c r="CA10" s="656"/>
      <c r="CB10" s="714"/>
      <c r="CD10" s="665" t="s">
        <v>244</v>
      </c>
      <c r="CE10" s="666"/>
      <c r="CF10" s="666"/>
      <c r="CG10" s="666"/>
      <c r="CH10" s="666"/>
      <c r="CI10" s="666"/>
      <c r="CJ10" s="666"/>
      <c r="CK10" s="666"/>
      <c r="CL10" s="666"/>
      <c r="CM10" s="666"/>
      <c r="CN10" s="666"/>
      <c r="CO10" s="666"/>
      <c r="CP10" s="666"/>
      <c r="CQ10" s="667"/>
      <c r="CR10" s="628">
        <v>121877</v>
      </c>
      <c r="CS10" s="629"/>
      <c r="CT10" s="629"/>
      <c r="CU10" s="629"/>
      <c r="CV10" s="629"/>
      <c r="CW10" s="629"/>
      <c r="CX10" s="629"/>
      <c r="CY10" s="630"/>
      <c r="CZ10" s="655">
        <v>0.2</v>
      </c>
      <c r="DA10" s="655"/>
      <c r="DB10" s="655"/>
      <c r="DC10" s="655"/>
      <c r="DD10" s="634">
        <v>108</v>
      </c>
      <c r="DE10" s="629"/>
      <c r="DF10" s="629"/>
      <c r="DG10" s="629"/>
      <c r="DH10" s="629"/>
      <c r="DI10" s="629"/>
      <c r="DJ10" s="629"/>
      <c r="DK10" s="629"/>
      <c r="DL10" s="629"/>
      <c r="DM10" s="629"/>
      <c r="DN10" s="629"/>
      <c r="DO10" s="629"/>
      <c r="DP10" s="630"/>
      <c r="DQ10" s="634">
        <v>80287</v>
      </c>
      <c r="DR10" s="629"/>
      <c r="DS10" s="629"/>
      <c r="DT10" s="629"/>
      <c r="DU10" s="629"/>
      <c r="DV10" s="629"/>
      <c r="DW10" s="629"/>
      <c r="DX10" s="629"/>
      <c r="DY10" s="629"/>
      <c r="DZ10" s="629"/>
      <c r="EA10" s="629"/>
      <c r="EB10" s="629"/>
      <c r="EC10" s="673"/>
    </row>
    <row r="11" spans="2:143" ht="11.25" customHeight="1" x14ac:dyDescent="0.15">
      <c r="B11" s="625" t="s">
        <v>245</v>
      </c>
      <c r="C11" s="626"/>
      <c r="D11" s="626"/>
      <c r="E11" s="626"/>
      <c r="F11" s="626"/>
      <c r="G11" s="626"/>
      <c r="H11" s="626"/>
      <c r="I11" s="626"/>
      <c r="J11" s="626"/>
      <c r="K11" s="626"/>
      <c r="L11" s="626"/>
      <c r="M11" s="626"/>
      <c r="N11" s="626"/>
      <c r="O11" s="626"/>
      <c r="P11" s="626"/>
      <c r="Q11" s="627"/>
      <c r="R11" s="628">
        <v>3082878</v>
      </c>
      <c r="S11" s="629"/>
      <c r="T11" s="629"/>
      <c r="U11" s="629"/>
      <c r="V11" s="629"/>
      <c r="W11" s="629"/>
      <c r="X11" s="629"/>
      <c r="Y11" s="630"/>
      <c r="Z11" s="631">
        <v>3.9</v>
      </c>
      <c r="AA11" s="632"/>
      <c r="AB11" s="632"/>
      <c r="AC11" s="633"/>
      <c r="AD11" s="634">
        <v>3082878</v>
      </c>
      <c r="AE11" s="629"/>
      <c r="AF11" s="629"/>
      <c r="AG11" s="629"/>
      <c r="AH11" s="629"/>
      <c r="AI11" s="629"/>
      <c r="AJ11" s="629"/>
      <c r="AK11" s="630"/>
      <c r="AL11" s="631">
        <v>7.8</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549392</v>
      </c>
      <c r="BH11" s="629"/>
      <c r="BI11" s="629"/>
      <c r="BJ11" s="629"/>
      <c r="BK11" s="629"/>
      <c r="BL11" s="629"/>
      <c r="BM11" s="629"/>
      <c r="BN11" s="630"/>
      <c r="BO11" s="655">
        <v>3.6</v>
      </c>
      <c r="BP11" s="655"/>
      <c r="BQ11" s="655"/>
      <c r="BR11" s="655"/>
      <c r="BS11" s="656">
        <v>144848</v>
      </c>
      <c r="BT11" s="656"/>
      <c r="BU11" s="656"/>
      <c r="BV11" s="656"/>
      <c r="BW11" s="656"/>
      <c r="BX11" s="656"/>
      <c r="BY11" s="656"/>
      <c r="BZ11" s="656"/>
      <c r="CA11" s="656"/>
      <c r="CB11" s="714"/>
      <c r="CD11" s="665" t="s">
        <v>247</v>
      </c>
      <c r="CE11" s="666"/>
      <c r="CF11" s="666"/>
      <c r="CG11" s="666"/>
      <c r="CH11" s="666"/>
      <c r="CI11" s="666"/>
      <c r="CJ11" s="666"/>
      <c r="CK11" s="666"/>
      <c r="CL11" s="666"/>
      <c r="CM11" s="666"/>
      <c r="CN11" s="666"/>
      <c r="CO11" s="666"/>
      <c r="CP11" s="666"/>
      <c r="CQ11" s="667"/>
      <c r="CR11" s="628">
        <v>4048038</v>
      </c>
      <c r="CS11" s="629"/>
      <c r="CT11" s="629"/>
      <c r="CU11" s="629"/>
      <c r="CV11" s="629"/>
      <c r="CW11" s="629"/>
      <c r="CX11" s="629"/>
      <c r="CY11" s="630"/>
      <c r="CZ11" s="655">
        <v>5.2</v>
      </c>
      <c r="DA11" s="655"/>
      <c r="DB11" s="655"/>
      <c r="DC11" s="655"/>
      <c r="DD11" s="634">
        <v>577973</v>
      </c>
      <c r="DE11" s="629"/>
      <c r="DF11" s="629"/>
      <c r="DG11" s="629"/>
      <c r="DH11" s="629"/>
      <c r="DI11" s="629"/>
      <c r="DJ11" s="629"/>
      <c r="DK11" s="629"/>
      <c r="DL11" s="629"/>
      <c r="DM11" s="629"/>
      <c r="DN11" s="629"/>
      <c r="DO11" s="629"/>
      <c r="DP11" s="630"/>
      <c r="DQ11" s="634">
        <v>2240612</v>
      </c>
      <c r="DR11" s="629"/>
      <c r="DS11" s="629"/>
      <c r="DT11" s="629"/>
      <c r="DU11" s="629"/>
      <c r="DV11" s="629"/>
      <c r="DW11" s="629"/>
      <c r="DX11" s="629"/>
      <c r="DY11" s="629"/>
      <c r="DZ11" s="629"/>
      <c r="EA11" s="629"/>
      <c r="EB11" s="629"/>
      <c r="EC11" s="673"/>
    </row>
    <row r="12" spans="2:143" ht="11.25" customHeight="1" x14ac:dyDescent="0.15">
      <c r="B12" s="625" t="s">
        <v>248</v>
      </c>
      <c r="C12" s="626"/>
      <c r="D12" s="626"/>
      <c r="E12" s="626"/>
      <c r="F12" s="626"/>
      <c r="G12" s="626"/>
      <c r="H12" s="626"/>
      <c r="I12" s="626"/>
      <c r="J12" s="626"/>
      <c r="K12" s="626"/>
      <c r="L12" s="626"/>
      <c r="M12" s="626"/>
      <c r="N12" s="626"/>
      <c r="O12" s="626"/>
      <c r="P12" s="626"/>
      <c r="Q12" s="627"/>
      <c r="R12" s="628">
        <v>9960</v>
      </c>
      <c r="S12" s="629"/>
      <c r="T12" s="629"/>
      <c r="U12" s="629"/>
      <c r="V12" s="629"/>
      <c r="W12" s="629"/>
      <c r="X12" s="629"/>
      <c r="Y12" s="630"/>
      <c r="Z12" s="655">
        <v>0</v>
      </c>
      <c r="AA12" s="655"/>
      <c r="AB12" s="655"/>
      <c r="AC12" s="655"/>
      <c r="AD12" s="656">
        <v>9960</v>
      </c>
      <c r="AE12" s="656"/>
      <c r="AF12" s="656"/>
      <c r="AG12" s="656"/>
      <c r="AH12" s="656"/>
      <c r="AI12" s="656"/>
      <c r="AJ12" s="656"/>
      <c r="AK12" s="656"/>
      <c r="AL12" s="631">
        <v>0</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7155076</v>
      </c>
      <c r="BH12" s="629"/>
      <c r="BI12" s="629"/>
      <c r="BJ12" s="629"/>
      <c r="BK12" s="629"/>
      <c r="BL12" s="629"/>
      <c r="BM12" s="629"/>
      <c r="BN12" s="630"/>
      <c r="BO12" s="655">
        <v>46.8</v>
      </c>
      <c r="BP12" s="655"/>
      <c r="BQ12" s="655"/>
      <c r="BR12" s="655"/>
      <c r="BS12" s="656" t="s">
        <v>128</v>
      </c>
      <c r="BT12" s="656"/>
      <c r="BU12" s="656"/>
      <c r="BV12" s="656"/>
      <c r="BW12" s="656"/>
      <c r="BX12" s="656"/>
      <c r="BY12" s="656"/>
      <c r="BZ12" s="656"/>
      <c r="CA12" s="656"/>
      <c r="CB12" s="714"/>
      <c r="CD12" s="665" t="s">
        <v>250</v>
      </c>
      <c r="CE12" s="666"/>
      <c r="CF12" s="666"/>
      <c r="CG12" s="666"/>
      <c r="CH12" s="666"/>
      <c r="CI12" s="666"/>
      <c r="CJ12" s="666"/>
      <c r="CK12" s="666"/>
      <c r="CL12" s="666"/>
      <c r="CM12" s="666"/>
      <c r="CN12" s="666"/>
      <c r="CO12" s="666"/>
      <c r="CP12" s="666"/>
      <c r="CQ12" s="667"/>
      <c r="CR12" s="628">
        <v>5842926</v>
      </c>
      <c r="CS12" s="629"/>
      <c r="CT12" s="629"/>
      <c r="CU12" s="629"/>
      <c r="CV12" s="629"/>
      <c r="CW12" s="629"/>
      <c r="CX12" s="629"/>
      <c r="CY12" s="630"/>
      <c r="CZ12" s="655">
        <v>7.6</v>
      </c>
      <c r="DA12" s="655"/>
      <c r="DB12" s="655"/>
      <c r="DC12" s="655"/>
      <c r="DD12" s="634">
        <v>214357</v>
      </c>
      <c r="DE12" s="629"/>
      <c r="DF12" s="629"/>
      <c r="DG12" s="629"/>
      <c r="DH12" s="629"/>
      <c r="DI12" s="629"/>
      <c r="DJ12" s="629"/>
      <c r="DK12" s="629"/>
      <c r="DL12" s="629"/>
      <c r="DM12" s="629"/>
      <c r="DN12" s="629"/>
      <c r="DO12" s="629"/>
      <c r="DP12" s="630"/>
      <c r="DQ12" s="634">
        <v>2669832</v>
      </c>
      <c r="DR12" s="629"/>
      <c r="DS12" s="629"/>
      <c r="DT12" s="629"/>
      <c r="DU12" s="629"/>
      <c r="DV12" s="629"/>
      <c r="DW12" s="629"/>
      <c r="DX12" s="629"/>
      <c r="DY12" s="629"/>
      <c r="DZ12" s="629"/>
      <c r="EA12" s="629"/>
      <c r="EB12" s="629"/>
      <c r="EC12" s="673"/>
    </row>
    <row r="13" spans="2:143" ht="11.25" customHeight="1" x14ac:dyDescent="0.15">
      <c r="B13" s="625" t="s">
        <v>251</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7044746</v>
      </c>
      <c r="BH13" s="629"/>
      <c r="BI13" s="629"/>
      <c r="BJ13" s="629"/>
      <c r="BK13" s="629"/>
      <c r="BL13" s="629"/>
      <c r="BM13" s="629"/>
      <c r="BN13" s="630"/>
      <c r="BO13" s="655">
        <v>46</v>
      </c>
      <c r="BP13" s="655"/>
      <c r="BQ13" s="655"/>
      <c r="BR13" s="655"/>
      <c r="BS13" s="656" t="s">
        <v>128</v>
      </c>
      <c r="BT13" s="656"/>
      <c r="BU13" s="656"/>
      <c r="BV13" s="656"/>
      <c r="BW13" s="656"/>
      <c r="BX13" s="656"/>
      <c r="BY13" s="656"/>
      <c r="BZ13" s="656"/>
      <c r="CA13" s="656"/>
      <c r="CB13" s="714"/>
      <c r="CD13" s="665" t="s">
        <v>253</v>
      </c>
      <c r="CE13" s="666"/>
      <c r="CF13" s="666"/>
      <c r="CG13" s="666"/>
      <c r="CH13" s="666"/>
      <c r="CI13" s="666"/>
      <c r="CJ13" s="666"/>
      <c r="CK13" s="666"/>
      <c r="CL13" s="666"/>
      <c r="CM13" s="666"/>
      <c r="CN13" s="666"/>
      <c r="CO13" s="666"/>
      <c r="CP13" s="666"/>
      <c r="CQ13" s="667"/>
      <c r="CR13" s="628">
        <v>7208644</v>
      </c>
      <c r="CS13" s="629"/>
      <c r="CT13" s="629"/>
      <c r="CU13" s="629"/>
      <c r="CV13" s="629"/>
      <c r="CW13" s="629"/>
      <c r="CX13" s="629"/>
      <c r="CY13" s="630"/>
      <c r="CZ13" s="655">
        <v>9.3000000000000007</v>
      </c>
      <c r="DA13" s="655"/>
      <c r="DB13" s="655"/>
      <c r="DC13" s="655"/>
      <c r="DD13" s="634">
        <v>1433977</v>
      </c>
      <c r="DE13" s="629"/>
      <c r="DF13" s="629"/>
      <c r="DG13" s="629"/>
      <c r="DH13" s="629"/>
      <c r="DI13" s="629"/>
      <c r="DJ13" s="629"/>
      <c r="DK13" s="629"/>
      <c r="DL13" s="629"/>
      <c r="DM13" s="629"/>
      <c r="DN13" s="629"/>
      <c r="DO13" s="629"/>
      <c r="DP13" s="630"/>
      <c r="DQ13" s="634">
        <v>5464476</v>
      </c>
      <c r="DR13" s="629"/>
      <c r="DS13" s="629"/>
      <c r="DT13" s="629"/>
      <c r="DU13" s="629"/>
      <c r="DV13" s="629"/>
      <c r="DW13" s="629"/>
      <c r="DX13" s="629"/>
      <c r="DY13" s="629"/>
      <c r="DZ13" s="629"/>
      <c r="EA13" s="629"/>
      <c r="EB13" s="629"/>
      <c r="EC13" s="673"/>
    </row>
    <row r="14" spans="2:143" ht="11.25" customHeight="1" x14ac:dyDescent="0.15">
      <c r="B14" s="625" t="s">
        <v>254</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456515</v>
      </c>
      <c r="BH14" s="629"/>
      <c r="BI14" s="629"/>
      <c r="BJ14" s="629"/>
      <c r="BK14" s="629"/>
      <c r="BL14" s="629"/>
      <c r="BM14" s="629"/>
      <c r="BN14" s="630"/>
      <c r="BO14" s="655">
        <v>3</v>
      </c>
      <c r="BP14" s="655"/>
      <c r="BQ14" s="655"/>
      <c r="BR14" s="655"/>
      <c r="BS14" s="656" t="s">
        <v>128</v>
      </c>
      <c r="BT14" s="656"/>
      <c r="BU14" s="656"/>
      <c r="BV14" s="656"/>
      <c r="BW14" s="656"/>
      <c r="BX14" s="656"/>
      <c r="BY14" s="656"/>
      <c r="BZ14" s="656"/>
      <c r="CA14" s="656"/>
      <c r="CB14" s="714"/>
      <c r="CD14" s="665" t="s">
        <v>256</v>
      </c>
      <c r="CE14" s="666"/>
      <c r="CF14" s="666"/>
      <c r="CG14" s="666"/>
      <c r="CH14" s="666"/>
      <c r="CI14" s="666"/>
      <c r="CJ14" s="666"/>
      <c r="CK14" s="666"/>
      <c r="CL14" s="666"/>
      <c r="CM14" s="666"/>
      <c r="CN14" s="666"/>
      <c r="CO14" s="666"/>
      <c r="CP14" s="666"/>
      <c r="CQ14" s="667"/>
      <c r="CR14" s="628">
        <v>2380894</v>
      </c>
      <c r="CS14" s="629"/>
      <c r="CT14" s="629"/>
      <c r="CU14" s="629"/>
      <c r="CV14" s="629"/>
      <c r="CW14" s="629"/>
      <c r="CX14" s="629"/>
      <c r="CY14" s="630"/>
      <c r="CZ14" s="655">
        <v>3.1</v>
      </c>
      <c r="DA14" s="655"/>
      <c r="DB14" s="655"/>
      <c r="DC14" s="655"/>
      <c r="DD14" s="634">
        <v>463106</v>
      </c>
      <c r="DE14" s="629"/>
      <c r="DF14" s="629"/>
      <c r="DG14" s="629"/>
      <c r="DH14" s="629"/>
      <c r="DI14" s="629"/>
      <c r="DJ14" s="629"/>
      <c r="DK14" s="629"/>
      <c r="DL14" s="629"/>
      <c r="DM14" s="629"/>
      <c r="DN14" s="629"/>
      <c r="DO14" s="629"/>
      <c r="DP14" s="630"/>
      <c r="DQ14" s="634">
        <v>1810951</v>
      </c>
      <c r="DR14" s="629"/>
      <c r="DS14" s="629"/>
      <c r="DT14" s="629"/>
      <c r="DU14" s="629"/>
      <c r="DV14" s="629"/>
      <c r="DW14" s="629"/>
      <c r="DX14" s="629"/>
      <c r="DY14" s="629"/>
      <c r="DZ14" s="629"/>
      <c r="EA14" s="629"/>
      <c r="EB14" s="629"/>
      <c r="EC14" s="673"/>
    </row>
    <row r="15" spans="2:143" ht="11.25" customHeight="1" x14ac:dyDescent="0.15">
      <c r="B15" s="625" t="s">
        <v>257</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795540</v>
      </c>
      <c r="BH15" s="629"/>
      <c r="BI15" s="629"/>
      <c r="BJ15" s="629"/>
      <c r="BK15" s="629"/>
      <c r="BL15" s="629"/>
      <c r="BM15" s="629"/>
      <c r="BN15" s="630"/>
      <c r="BO15" s="655">
        <v>5.2</v>
      </c>
      <c r="BP15" s="655"/>
      <c r="BQ15" s="655"/>
      <c r="BR15" s="655"/>
      <c r="BS15" s="656" t="s">
        <v>128</v>
      </c>
      <c r="BT15" s="656"/>
      <c r="BU15" s="656"/>
      <c r="BV15" s="656"/>
      <c r="BW15" s="656"/>
      <c r="BX15" s="656"/>
      <c r="BY15" s="656"/>
      <c r="BZ15" s="656"/>
      <c r="CA15" s="656"/>
      <c r="CB15" s="714"/>
      <c r="CD15" s="665" t="s">
        <v>259</v>
      </c>
      <c r="CE15" s="666"/>
      <c r="CF15" s="666"/>
      <c r="CG15" s="666"/>
      <c r="CH15" s="666"/>
      <c r="CI15" s="666"/>
      <c r="CJ15" s="666"/>
      <c r="CK15" s="666"/>
      <c r="CL15" s="666"/>
      <c r="CM15" s="666"/>
      <c r="CN15" s="666"/>
      <c r="CO15" s="666"/>
      <c r="CP15" s="666"/>
      <c r="CQ15" s="667"/>
      <c r="CR15" s="628">
        <v>7498184</v>
      </c>
      <c r="CS15" s="629"/>
      <c r="CT15" s="629"/>
      <c r="CU15" s="629"/>
      <c r="CV15" s="629"/>
      <c r="CW15" s="629"/>
      <c r="CX15" s="629"/>
      <c r="CY15" s="630"/>
      <c r="CZ15" s="655">
        <v>9.6999999999999993</v>
      </c>
      <c r="DA15" s="655"/>
      <c r="DB15" s="655"/>
      <c r="DC15" s="655"/>
      <c r="DD15" s="634">
        <v>1694015</v>
      </c>
      <c r="DE15" s="629"/>
      <c r="DF15" s="629"/>
      <c r="DG15" s="629"/>
      <c r="DH15" s="629"/>
      <c r="DI15" s="629"/>
      <c r="DJ15" s="629"/>
      <c r="DK15" s="629"/>
      <c r="DL15" s="629"/>
      <c r="DM15" s="629"/>
      <c r="DN15" s="629"/>
      <c r="DO15" s="629"/>
      <c r="DP15" s="630"/>
      <c r="DQ15" s="634">
        <v>4937164</v>
      </c>
      <c r="DR15" s="629"/>
      <c r="DS15" s="629"/>
      <c r="DT15" s="629"/>
      <c r="DU15" s="629"/>
      <c r="DV15" s="629"/>
      <c r="DW15" s="629"/>
      <c r="DX15" s="629"/>
      <c r="DY15" s="629"/>
      <c r="DZ15" s="629"/>
      <c r="EA15" s="629"/>
      <c r="EB15" s="629"/>
      <c r="EC15" s="673"/>
    </row>
    <row r="16" spans="2:143" ht="11.25" customHeight="1" x14ac:dyDescent="0.15">
      <c r="B16" s="625" t="s">
        <v>260</v>
      </c>
      <c r="C16" s="626"/>
      <c r="D16" s="626"/>
      <c r="E16" s="626"/>
      <c r="F16" s="626"/>
      <c r="G16" s="626"/>
      <c r="H16" s="626"/>
      <c r="I16" s="626"/>
      <c r="J16" s="626"/>
      <c r="K16" s="626"/>
      <c r="L16" s="626"/>
      <c r="M16" s="626"/>
      <c r="N16" s="626"/>
      <c r="O16" s="626"/>
      <c r="P16" s="626"/>
      <c r="Q16" s="627"/>
      <c r="R16" s="628">
        <v>41050</v>
      </c>
      <c r="S16" s="629"/>
      <c r="T16" s="629"/>
      <c r="U16" s="629"/>
      <c r="V16" s="629"/>
      <c r="W16" s="629"/>
      <c r="X16" s="629"/>
      <c r="Y16" s="630"/>
      <c r="Z16" s="655">
        <v>0.1</v>
      </c>
      <c r="AA16" s="655"/>
      <c r="AB16" s="655"/>
      <c r="AC16" s="655"/>
      <c r="AD16" s="656">
        <v>41050</v>
      </c>
      <c r="AE16" s="656"/>
      <c r="AF16" s="656"/>
      <c r="AG16" s="656"/>
      <c r="AH16" s="656"/>
      <c r="AI16" s="656"/>
      <c r="AJ16" s="656"/>
      <c r="AK16" s="656"/>
      <c r="AL16" s="631">
        <v>0.1</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262</v>
      </c>
      <c r="CE16" s="666"/>
      <c r="CF16" s="666"/>
      <c r="CG16" s="666"/>
      <c r="CH16" s="666"/>
      <c r="CI16" s="666"/>
      <c r="CJ16" s="666"/>
      <c r="CK16" s="666"/>
      <c r="CL16" s="666"/>
      <c r="CM16" s="666"/>
      <c r="CN16" s="666"/>
      <c r="CO16" s="666"/>
      <c r="CP16" s="666"/>
      <c r="CQ16" s="667"/>
      <c r="CR16" s="628">
        <v>313280</v>
      </c>
      <c r="CS16" s="629"/>
      <c r="CT16" s="629"/>
      <c r="CU16" s="629"/>
      <c r="CV16" s="629"/>
      <c r="CW16" s="629"/>
      <c r="CX16" s="629"/>
      <c r="CY16" s="630"/>
      <c r="CZ16" s="655">
        <v>0.4</v>
      </c>
      <c r="DA16" s="655"/>
      <c r="DB16" s="655"/>
      <c r="DC16" s="655"/>
      <c r="DD16" s="634" t="s">
        <v>128</v>
      </c>
      <c r="DE16" s="629"/>
      <c r="DF16" s="629"/>
      <c r="DG16" s="629"/>
      <c r="DH16" s="629"/>
      <c r="DI16" s="629"/>
      <c r="DJ16" s="629"/>
      <c r="DK16" s="629"/>
      <c r="DL16" s="629"/>
      <c r="DM16" s="629"/>
      <c r="DN16" s="629"/>
      <c r="DO16" s="629"/>
      <c r="DP16" s="630"/>
      <c r="DQ16" s="634">
        <v>104455</v>
      </c>
      <c r="DR16" s="629"/>
      <c r="DS16" s="629"/>
      <c r="DT16" s="629"/>
      <c r="DU16" s="629"/>
      <c r="DV16" s="629"/>
      <c r="DW16" s="629"/>
      <c r="DX16" s="629"/>
      <c r="DY16" s="629"/>
      <c r="DZ16" s="629"/>
      <c r="EA16" s="629"/>
      <c r="EB16" s="629"/>
      <c r="EC16" s="673"/>
    </row>
    <row r="17" spans="2:133" ht="11.25" customHeight="1" x14ac:dyDescent="0.15">
      <c r="B17" s="625" t="s">
        <v>263</v>
      </c>
      <c r="C17" s="626"/>
      <c r="D17" s="626"/>
      <c r="E17" s="626"/>
      <c r="F17" s="626"/>
      <c r="G17" s="626"/>
      <c r="H17" s="626"/>
      <c r="I17" s="626"/>
      <c r="J17" s="626"/>
      <c r="K17" s="626"/>
      <c r="L17" s="626"/>
      <c r="M17" s="626"/>
      <c r="N17" s="626"/>
      <c r="O17" s="626"/>
      <c r="P17" s="626"/>
      <c r="Q17" s="627"/>
      <c r="R17" s="628">
        <v>163656</v>
      </c>
      <c r="S17" s="629"/>
      <c r="T17" s="629"/>
      <c r="U17" s="629"/>
      <c r="V17" s="629"/>
      <c r="W17" s="629"/>
      <c r="X17" s="629"/>
      <c r="Y17" s="630"/>
      <c r="Z17" s="655">
        <v>0.2</v>
      </c>
      <c r="AA17" s="655"/>
      <c r="AB17" s="655"/>
      <c r="AC17" s="655"/>
      <c r="AD17" s="656">
        <v>163656</v>
      </c>
      <c r="AE17" s="656"/>
      <c r="AF17" s="656"/>
      <c r="AG17" s="656"/>
      <c r="AH17" s="656"/>
      <c r="AI17" s="656"/>
      <c r="AJ17" s="656"/>
      <c r="AK17" s="656"/>
      <c r="AL17" s="631">
        <v>0.4</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265</v>
      </c>
      <c r="CE17" s="666"/>
      <c r="CF17" s="666"/>
      <c r="CG17" s="666"/>
      <c r="CH17" s="666"/>
      <c r="CI17" s="666"/>
      <c r="CJ17" s="666"/>
      <c r="CK17" s="666"/>
      <c r="CL17" s="666"/>
      <c r="CM17" s="666"/>
      <c r="CN17" s="666"/>
      <c r="CO17" s="666"/>
      <c r="CP17" s="666"/>
      <c r="CQ17" s="667"/>
      <c r="CR17" s="628">
        <v>8595794</v>
      </c>
      <c r="CS17" s="629"/>
      <c r="CT17" s="629"/>
      <c r="CU17" s="629"/>
      <c r="CV17" s="629"/>
      <c r="CW17" s="629"/>
      <c r="CX17" s="629"/>
      <c r="CY17" s="630"/>
      <c r="CZ17" s="655">
        <v>11.1</v>
      </c>
      <c r="DA17" s="655"/>
      <c r="DB17" s="655"/>
      <c r="DC17" s="655"/>
      <c r="DD17" s="634" t="s">
        <v>128</v>
      </c>
      <c r="DE17" s="629"/>
      <c r="DF17" s="629"/>
      <c r="DG17" s="629"/>
      <c r="DH17" s="629"/>
      <c r="DI17" s="629"/>
      <c r="DJ17" s="629"/>
      <c r="DK17" s="629"/>
      <c r="DL17" s="629"/>
      <c r="DM17" s="629"/>
      <c r="DN17" s="629"/>
      <c r="DO17" s="629"/>
      <c r="DP17" s="630"/>
      <c r="DQ17" s="634">
        <v>8461173</v>
      </c>
      <c r="DR17" s="629"/>
      <c r="DS17" s="629"/>
      <c r="DT17" s="629"/>
      <c r="DU17" s="629"/>
      <c r="DV17" s="629"/>
      <c r="DW17" s="629"/>
      <c r="DX17" s="629"/>
      <c r="DY17" s="629"/>
      <c r="DZ17" s="629"/>
      <c r="EA17" s="629"/>
      <c r="EB17" s="629"/>
      <c r="EC17" s="673"/>
    </row>
    <row r="18" spans="2:133" ht="11.25" customHeight="1" x14ac:dyDescent="0.15">
      <c r="B18" s="625" t="s">
        <v>266</v>
      </c>
      <c r="C18" s="626"/>
      <c r="D18" s="626"/>
      <c r="E18" s="626"/>
      <c r="F18" s="626"/>
      <c r="G18" s="626"/>
      <c r="H18" s="626"/>
      <c r="I18" s="626"/>
      <c r="J18" s="626"/>
      <c r="K18" s="626"/>
      <c r="L18" s="626"/>
      <c r="M18" s="626"/>
      <c r="N18" s="626"/>
      <c r="O18" s="626"/>
      <c r="P18" s="626"/>
      <c r="Q18" s="627"/>
      <c r="R18" s="628">
        <v>505780</v>
      </c>
      <c r="S18" s="629"/>
      <c r="T18" s="629"/>
      <c r="U18" s="629"/>
      <c r="V18" s="629"/>
      <c r="W18" s="629"/>
      <c r="X18" s="629"/>
      <c r="Y18" s="630"/>
      <c r="Z18" s="655">
        <v>0.6</v>
      </c>
      <c r="AA18" s="655"/>
      <c r="AB18" s="655"/>
      <c r="AC18" s="655"/>
      <c r="AD18" s="656">
        <v>452060</v>
      </c>
      <c r="AE18" s="656"/>
      <c r="AF18" s="656"/>
      <c r="AG18" s="656"/>
      <c r="AH18" s="656"/>
      <c r="AI18" s="656"/>
      <c r="AJ18" s="656"/>
      <c r="AK18" s="656"/>
      <c r="AL18" s="631">
        <v>1.1000000238418579</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268</v>
      </c>
      <c r="CE18" s="666"/>
      <c r="CF18" s="666"/>
      <c r="CG18" s="666"/>
      <c r="CH18" s="666"/>
      <c r="CI18" s="666"/>
      <c r="CJ18" s="666"/>
      <c r="CK18" s="666"/>
      <c r="CL18" s="666"/>
      <c r="CM18" s="666"/>
      <c r="CN18" s="666"/>
      <c r="CO18" s="666"/>
      <c r="CP18" s="666"/>
      <c r="CQ18" s="667"/>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3"/>
    </row>
    <row r="19" spans="2:133" ht="11.25" customHeight="1" x14ac:dyDescent="0.15">
      <c r="B19" s="625" t="s">
        <v>269</v>
      </c>
      <c r="C19" s="626"/>
      <c r="D19" s="626"/>
      <c r="E19" s="626"/>
      <c r="F19" s="626"/>
      <c r="G19" s="626"/>
      <c r="H19" s="626"/>
      <c r="I19" s="626"/>
      <c r="J19" s="626"/>
      <c r="K19" s="626"/>
      <c r="L19" s="626"/>
      <c r="M19" s="626"/>
      <c r="N19" s="626"/>
      <c r="O19" s="626"/>
      <c r="P19" s="626"/>
      <c r="Q19" s="627"/>
      <c r="R19" s="628">
        <v>82418</v>
      </c>
      <c r="S19" s="629"/>
      <c r="T19" s="629"/>
      <c r="U19" s="629"/>
      <c r="V19" s="629"/>
      <c r="W19" s="629"/>
      <c r="X19" s="629"/>
      <c r="Y19" s="630"/>
      <c r="Z19" s="655">
        <v>0.1</v>
      </c>
      <c r="AA19" s="655"/>
      <c r="AB19" s="655"/>
      <c r="AC19" s="655"/>
      <c r="AD19" s="656">
        <v>82418</v>
      </c>
      <c r="AE19" s="656"/>
      <c r="AF19" s="656"/>
      <c r="AG19" s="656"/>
      <c r="AH19" s="656"/>
      <c r="AI19" s="656"/>
      <c r="AJ19" s="656"/>
      <c r="AK19" s="656"/>
      <c r="AL19" s="631">
        <v>0.2</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v>835134</v>
      </c>
      <c r="BH19" s="629"/>
      <c r="BI19" s="629"/>
      <c r="BJ19" s="629"/>
      <c r="BK19" s="629"/>
      <c r="BL19" s="629"/>
      <c r="BM19" s="629"/>
      <c r="BN19" s="630"/>
      <c r="BO19" s="655">
        <v>5.5</v>
      </c>
      <c r="BP19" s="655"/>
      <c r="BQ19" s="655"/>
      <c r="BR19" s="655"/>
      <c r="BS19" s="656" t="s">
        <v>128</v>
      </c>
      <c r="BT19" s="656"/>
      <c r="BU19" s="656"/>
      <c r="BV19" s="656"/>
      <c r="BW19" s="656"/>
      <c r="BX19" s="656"/>
      <c r="BY19" s="656"/>
      <c r="BZ19" s="656"/>
      <c r="CA19" s="656"/>
      <c r="CB19" s="714"/>
      <c r="CD19" s="665" t="s">
        <v>271</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272</v>
      </c>
      <c r="C20" s="626"/>
      <c r="D20" s="626"/>
      <c r="E20" s="626"/>
      <c r="F20" s="626"/>
      <c r="G20" s="626"/>
      <c r="H20" s="626"/>
      <c r="I20" s="626"/>
      <c r="J20" s="626"/>
      <c r="K20" s="626"/>
      <c r="L20" s="626"/>
      <c r="M20" s="626"/>
      <c r="N20" s="626"/>
      <c r="O20" s="626"/>
      <c r="P20" s="626"/>
      <c r="Q20" s="627"/>
      <c r="R20" s="628">
        <v>12782</v>
      </c>
      <c r="S20" s="629"/>
      <c r="T20" s="629"/>
      <c r="U20" s="629"/>
      <c r="V20" s="629"/>
      <c r="W20" s="629"/>
      <c r="X20" s="629"/>
      <c r="Y20" s="630"/>
      <c r="Z20" s="655">
        <v>0</v>
      </c>
      <c r="AA20" s="655"/>
      <c r="AB20" s="655"/>
      <c r="AC20" s="655"/>
      <c r="AD20" s="656">
        <v>12782</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v>835134</v>
      </c>
      <c r="BH20" s="629"/>
      <c r="BI20" s="629"/>
      <c r="BJ20" s="629"/>
      <c r="BK20" s="629"/>
      <c r="BL20" s="629"/>
      <c r="BM20" s="629"/>
      <c r="BN20" s="630"/>
      <c r="BO20" s="655">
        <v>5.5</v>
      </c>
      <c r="BP20" s="655"/>
      <c r="BQ20" s="655"/>
      <c r="BR20" s="655"/>
      <c r="BS20" s="656" t="s">
        <v>128</v>
      </c>
      <c r="BT20" s="656"/>
      <c r="BU20" s="656"/>
      <c r="BV20" s="656"/>
      <c r="BW20" s="656"/>
      <c r="BX20" s="656"/>
      <c r="BY20" s="656"/>
      <c r="BZ20" s="656"/>
      <c r="CA20" s="656"/>
      <c r="CB20" s="714"/>
      <c r="CD20" s="665" t="s">
        <v>274</v>
      </c>
      <c r="CE20" s="666"/>
      <c r="CF20" s="666"/>
      <c r="CG20" s="666"/>
      <c r="CH20" s="666"/>
      <c r="CI20" s="666"/>
      <c r="CJ20" s="666"/>
      <c r="CK20" s="666"/>
      <c r="CL20" s="666"/>
      <c r="CM20" s="666"/>
      <c r="CN20" s="666"/>
      <c r="CO20" s="666"/>
      <c r="CP20" s="666"/>
      <c r="CQ20" s="667"/>
      <c r="CR20" s="628">
        <v>77255965</v>
      </c>
      <c r="CS20" s="629"/>
      <c r="CT20" s="629"/>
      <c r="CU20" s="629"/>
      <c r="CV20" s="629"/>
      <c r="CW20" s="629"/>
      <c r="CX20" s="629"/>
      <c r="CY20" s="630"/>
      <c r="CZ20" s="655">
        <v>100</v>
      </c>
      <c r="DA20" s="655"/>
      <c r="DB20" s="655"/>
      <c r="DC20" s="655"/>
      <c r="DD20" s="634">
        <v>8291149</v>
      </c>
      <c r="DE20" s="629"/>
      <c r="DF20" s="629"/>
      <c r="DG20" s="629"/>
      <c r="DH20" s="629"/>
      <c r="DI20" s="629"/>
      <c r="DJ20" s="629"/>
      <c r="DK20" s="629"/>
      <c r="DL20" s="629"/>
      <c r="DM20" s="629"/>
      <c r="DN20" s="629"/>
      <c r="DO20" s="629"/>
      <c r="DP20" s="630"/>
      <c r="DQ20" s="634">
        <v>47197866</v>
      </c>
      <c r="DR20" s="629"/>
      <c r="DS20" s="629"/>
      <c r="DT20" s="629"/>
      <c r="DU20" s="629"/>
      <c r="DV20" s="629"/>
      <c r="DW20" s="629"/>
      <c r="DX20" s="629"/>
      <c r="DY20" s="629"/>
      <c r="DZ20" s="629"/>
      <c r="EA20" s="629"/>
      <c r="EB20" s="629"/>
      <c r="EC20" s="673"/>
    </row>
    <row r="21" spans="2:133" ht="11.25" customHeight="1" x14ac:dyDescent="0.15">
      <c r="B21" s="625" t="s">
        <v>275</v>
      </c>
      <c r="C21" s="626"/>
      <c r="D21" s="626"/>
      <c r="E21" s="626"/>
      <c r="F21" s="626"/>
      <c r="G21" s="626"/>
      <c r="H21" s="626"/>
      <c r="I21" s="626"/>
      <c r="J21" s="626"/>
      <c r="K21" s="626"/>
      <c r="L21" s="626"/>
      <c r="M21" s="626"/>
      <c r="N21" s="626"/>
      <c r="O21" s="626"/>
      <c r="P21" s="626"/>
      <c r="Q21" s="627"/>
      <c r="R21" s="628">
        <v>4976</v>
      </c>
      <c r="S21" s="629"/>
      <c r="T21" s="629"/>
      <c r="U21" s="629"/>
      <c r="V21" s="629"/>
      <c r="W21" s="629"/>
      <c r="X21" s="629"/>
      <c r="Y21" s="630"/>
      <c r="Z21" s="655">
        <v>0</v>
      </c>
      <c r="AA21" s="655"/>
      <c r="AB21" s="655"/>
      <c r="AC21" s="655"/>
      <c r="AD21" s="656">
        <v>4976</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v>78745</v>
      </c>
      <c r="BH21" s="629"/>
      <c r="BI21" s="629"/>
      <c r="BJ21" s="629"/>
      <c r="BK21" s="629"/>
      <c r="BL21" s="629"/>
      <c r="BM21" s="629"/>
      <c r="BN21" s="630"/>
      <c r="BO21" s="655">
        <v>0.5</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277</v>
      </c>
      <c r="C22" s="692"/>
      <c r="D22" s="692"/>
      <c r="E22" s="692"/>
      <c r="F22" s="692"/>
      <c r="G22" s="692"/>
      <c r="H22" s="692"/>
      <c r="I22" s="692"/>
      <c r="J22" s="692"/>
      <c r="K22" s="692"/>
      <c r="L22" s="692"/>
      <c r="M22" s="692"/>
      <c r="N22" s="692"/>
      <c r="O22" s="692"/>
      <c r="P22" s="692"/>
      <c r="Q22" s="693"/>
      <c r="R22" s="628">
        <v>405604</v>
      </c>
      <c r="S22" s="629"/>
      <c r="T22" s="629"/>
      <c r="U22" s="629"/>
      <c r="V22" s="629"/>
      <c r="W22" s="629"/>
      <c r="X22" s="629"/>
      <c r="Y22" s="630"/>
      <c r="Z22" s="655">
        <v>0.5</v>
      </c>
      <c r="AA22" s="655"/>
      <c r="AB22" s="655"/>
      <c r="AC22" s="655"/>
      <c r="AD22" s="656">
        <v>351884</v>
      </c>
      <c r="AE22" s="656"/>
      <c r="AF22" s="656"/>
      <c r="AG22" s="656"/>
      <c r="AH22" s="656"/>
      <c r="AI22" s="656"/>
      <c r="AJ22" s="656"/>
      <c r="AK22" s="656"/>
      <c r="AL22" s="631">
        <v>0.89999997615814209</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280</v>
      </c>
      <c r="C23" s="626"/>
      <c r="D23" s="626"/>
      <c r="E23" s="626"/>
      <c r="F23" s="626"/>
      <c r="G23" s="626"/>
      <c r="H23" s="626"/>
      <c r="I23" s="626"/>
      <c r="J23" s="626"/>
      <c r="K23" s="626"/>
      <c r="L23" s="626"/>
      <c r="M23" s="626"/>
      <c r="N23" s="626"/>
      <c r="O23" s="626"/>
      <c r="P23" s="626"/>
      <c r="Q23" s="627"/>
      <c r="R23" s="628">
        <v>23048526</v>
      </c>
      <c r="S23" s="629"/>
      <c r="T23" s="629"/>
      <c r="U23" s="629"/>
      <c r="V23" s="629"/>
      <c r="W23" s="629"/>
      <c r="X23" s="629"/>
      <c r="Y23" s="630"/>
      <c r="Z23" s="655">
        <v>29</v>
      </c>
      <c r="AA23" s="655"/>
      <c r="AB23" s="655"/>
      <c r="AC23" s="655"/>
      <c r="AD23" s="656">
        <v>20571006</v>
      </c>
      <c r="AE23" s="656"/>
      <c r="AF23" s="656"/>
      <c r="AG23" s="656"/>
      <c r="AH23" s="656"/>
      <c r="AI23" s="656"/>
      <c r="AJ23" s="656"/>
      <c r="AK23" s="656"/>
      <c r="AL23" s="631">
        <v>51.8</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v>756389</v>
      </c>
      <c r="BH23" s="629"/>
      <c r="BI23" s="629"/>
      <c r="BJ23" s="629"/>
      <c r="BK23" s="629"/>
      <c r="BL23" s="629"/>
      <c r="BM23" s="629"/>
      <c r="BN23" s="630"/>
      <c r="BO23" s="655">
        <v>4.9000000000000004</v>
      </c>
      <c r="BP23" s="655"/>
      <c r="BQ23" s="655"/>
      <c r="BR23" s="655"/>
      <c r="BS23" s="656" t="s">
        <v>128</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3" t="s">
        <v>285</v>
      </c>
      <c r="DM23" s="734"/>
      <c r="DN23" s="734"/>
      <c r="DO23" s="734"/>
      <c r="DP23" s="734"/>
      <c r="DQ23" s="734"/>
      <c r="DR23" s="734"/>
      <c r="DS23" s="734"/>
      <c r="DT23" s="734"/>
      <c r="DU23" s="734"/>
      <c r="DV23" s="735"/>
      <c r="DW23" s="730" t="s">
        <v>286</v>
      </c>
      <c r="DX23" s="731"/>
      <c r="DY23" s="731"/>
      <c r="DZ23" s="731"/>
      <c r="EA23" s="731"/>
      <c r="EB23" s="731"/>
      <c r="EC23" s="732"/>
    </row>
    <row r="24" spans="2:133" ht="11.25" customHeight="1" x14ac:dyDescent="0.15">
      <c r="B24" s="625" t="s">
        <v>287</v>
      </c>
      <c r="C24" s="626"/>
      <c r="D24" s="626"/>
      <c r="E24" s="626"/>
      <c r="F24" s="626"/>
      <c r="G24" s="626"/>
      <c r="H24" s="626"/>
      <c r="I24" s="626"/>
      <c r="J24" s="626"/>
      <c r="K24" s="626"/>
      <c r="L24" s="626"/>
      <c r="M24" s="626"/>
      <c r="N24" s="626"/>
      <c r="O24" s="626"/>
      <c r="P24" s="626"/>
      <c r="Q24" s="627"/>
      <c r="R24" s="628">
        <v>20571006</v>
      </c>
      <c r="S24" s="629"/>
      <c r="T24" s="629"/>
      <c r="U24" s="629"/>
      <c r="V24" s="629"/>
      <c r="W24" s="629"/>
      <c r="X24" s="629"/>
      <c r="Y24" s="630"/>
      <c r="Z24" s="655">
        <v>25.9</v>
      </c>
      <c r="AA24" s="655"/>
      <c r="AB24" s="655"/>
      <c r="AC24" s="655"/>
      <c r="AD24" s="656">
        <v>20571006</v>
      </c>
      <c r="AE24" s="656"/>
      <c r="AF24" s="656"/>
      <c r="AG24" s="656"/>
      <c r="AH24" s="656"/>
      <c r="AI24" s="656"/>
      <c r="AJ24" s="656"/>
      <c r="AK24" s="656"/>
      <c r="AL24" s="631">
        <v>51.8</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35446689</v>
      </c>
      <c r="CS24" s="682"/>
      <c r="CT24" s="682"/>
      <c r="CU24" s="682"/>
      <c r="CV24" s="682"/>
      <c r="CW24" s="682"/>
      <c r="CX24" s="682"/>
      <c r="CY24" s="725"/>
      <c r="CZ24" s="726">
        <v>45.9</v>
      </c>
      <c r="DA24" s="701"/>
      <c r="DB24" s="701"/>
      <c r="DC24" s="729"/>
      <c r="DD24" s="724">
        <v>22658139</v>
      </c>
      <c r="DE24" s="682"/>
      <c r="DF24" s="682"/>
      <c r="DG24" s="682"/>
      <c r="DH24" s="682"/>
      <c r="DI24" s="682"/>
      <c r="DJ24" s="682"/>
      <c r="DK24" s="725"/>
      <c r="DL24" s="724">
        <v>22133231</v>
      </c>
      <c r="DM24" s="682"/>
      <c r="DN24" s="682"/>
      <c r="DO24" s="682"/>
      <c r="DP24" s="682"/>
      <c r="DQ24" s="682"/>
      <c r="DR24" s="682"/>
      <c r="DS24" s="682"/>
      <c r="DT24" s="682"/>
      <c r="DU24" s="682"/>
      <c r="DV24" s="725"/>
      <c r="DW24" s="726">
        <v>53.3</v>
      </c>
      <c r="DX24" s="701"/>
      <c r="DY24" s="701"/>
      <c r="DZ24" s="701"/>
      <c r="EA24" s="701"/>
      <c r="EB24" s="701"/>
      <c r="EC24" s="727"/>
    </row>
    <row r="25" spans="2:133" ht="11.25" customHeight="1" x14ac:dyDescent="0.15">
      <c r="B25" s="625" t="s">
        <v>290</v>
      </c>
      <c r="C25" s="626"/>
      <c r="D25" s="626"/>
      <c r="E25" s="626"/>
      <c r="F25" s="626"/>
      <c r="G25" s="626"/>
      <c r="H25" s="626"/>
      <c r="I25" s="626"/>
      <c r="J25" s="626"/>
      <c r="K25" s="626"/>
      <c r="L25" s="626"/>
      <c r="M25" s="626"/>
      <c r="N25" s="626"/>
      <c r="O25" s="626"/>
      <c r="P25" s="626"/>
      <c r="Q25" s="627"/>
      <c r="R25" s="628">
        <v>2477520</v>
      </c>
      <c r="S25" s="629"/>
      <c r="T25" s="629"/>
      <c r="U25" s="629"/>
      <c r="V25" s="629"/>
      <c r="W25" s="629"/>
      <c r="X25" s="629"/>
      <c r="Y25" s="630"/>
      <c r="Z25" s="655">
        <v>3.1</v>
      </c>
      <c r="AA25" s="655"/>
      <c r="AB25" s="655"/>
      <c r="AC25" s="655"/>
      <c r="AD25" s="656" t="s">
        <v>128</v>
      </c>
      <c r="AE25" s="656"/>
      <c r="AF25" s="656"/>
      <c r="AG25" s="656"/>
      <c r="AH25" s="656"/>
      <c r="AI25" s="656"/>
      <c r="AJ25" s="656"/>
      <c r="AK25" s="656"/>
      <c r="AL25" s="631" t="s">
        <v>128</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292</v>
      </c>
      <c r="CE25" s="666"/>
      <c r="CF25" s="666"/>
      <c r="CG25" s="666"/>
      <c r="CH25" s="666"/>
      <c r="CI25" s="666"/>
      <c r="CJ25" s="666"/>
      <c r="CK25" s="666"/>
      <c r="CL25" s="666"/>
      <c r="CM25" s="666"/>
      <c r="CN25" s="666"/>
      <c r="CO25" s="666"/>
      <c r="CP25" s="666"/>
      <c r="CQ25" s="667"/>
      <c r="CR25" s="628">
        <v>10465734</v>
      </c>
      <c r="CS25" s="639"/>
      <c r="CT25" s="639"/>
      <c r="CU25" s="639"/>
      <c r="CV25" s="639"/>
      <c r="CW25" s="639"/>
      <c r="CX25" s="639"/>
      <c r="CY25" s="640"/>
      <c r="CZ25" s="631">
        <v>13.5</v>
      </c>
      <c r="DA25" s="641"/>
      <c r="DB25" s="641"/>
      <c r="DC25" s="642"/>
      <c r="DD25" s="634">
        <v>9713153</v>
      </c>
      <c r="DE25" s="639"/>
      <c r="DF25" s="639"/>
      <c r="DG25" s="639"/>
      <c r="DH25" s="639"/>
      <c r="DI25" s="639"/>
      <c r="DJ25" s="639"/>
      <c r="DK25" s="640"/>
      <c r="DL25" s="634">
        <v>9516720</v>
      </c>
      <c r="DM25" s="639"/>
      <c r="DN25" s="639"/>
      <c r="DO25" s="639"/>
      <c r="DP25" s="639"/>
      <c r="DQ25" s="639"/>
      <c r="DR25" s="639"/>
      <c r="DS25" s="639"/>
      <c r="DT25" s="639"/>
      <c r="DU25" s="639"/>
      <c r="DV25" s="640"/>
      <c r="DW25" s="631">
        <v>22.9</v>
      </c>
      <c r="DX25" s="641"/>
      <c r="DY25" s="641"/>
      <c r="DZ25" s="641"/>
      <c r="EA25" s="641"/>
      <c r="EB25" s="641"/>
      <c r="EC25" s="668"/>
    </row>
    <row r="26" spans="2:133" ht="11.25" customHeight="1" x14ac:dyDescent="0.15">
      <c r="B26" s="625" t="s">
        <v>293</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295</v>
      </c>
      <c r="CE26" s="666"/>
      <c r="CF26" s="666"/>
      <c r="CG26" s="666"/>
      <c r="CH26" s="666"/>
      <c r="CI26" s="666"/>
      <c r="CJ26" s="666"/>
      <c r="CK26" s="666"/>
      <c r="CL26" s="666"/>
      <c r="CM26" s="666"/>
      <c r="CN26" s="666"/>
      <c r="CO26" s="666"/>
      <c r="CP26" s="666"/>
      <c r="CQ26" s="667"/>
      <c r="CR26" s="628">
        <v>6529512</v>
      </c>
      <c r="CS26" s="629"/>
      <c r="CT26" s="629"/>
      <c r="CU26" s="629"/>
      <c r="CV26" s="629"/>
      <c r="CW26" s="629"/>
      <c r="CX26" s="629"/>
      <c r="CY26" s="630"/>
      <c r="CZ26" s="631">
        <v>8.5</v>
      </c>
      <c r="DA26" s="641"/>
      <c r="DB26" s="641"/>
      <c r="DC26" s="642"/>
      <c r="DD26" s="634">
        <v>6004563</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296</v>
      </c>
      <c r="C27" s="626"/>
      <c r="D27" s="626"/>
      <c r="E27" s="626"/>
      <c r="F27" s="626"/>
      <c r="G27" s="626"/>
      <c r="H27" s="626"/>
      <c r="I27" s="626"/>
      <c r="J27" s="626"/>
      <c r="K27" s="626"/>
      <c r="L27" s="626"/>
      <c r="M27" s="626"/>
      <c r="N27" s="626"/>
      <c r="O27" s="626"/>
      <c r="P27" s="626"/>
      <c r="Q27" s="627"/>
      <c r="R27" s="628">
        <v>42888441</v>
      </c>
      <c r="S27" s="629"/>
      <c r="T27" s="629"/>
      <c r="U27" s="629"/>
      <c r="V27" s="629"/>
      <c r="W27" s="629"/>
      <c r="X27" s="629"/>
      <c r="Y27" s="630"/>
      <c r="Z27" s="655">
        <v>54</v>
      </c>
      <c r="AA27" s="655"/>
      <c r="AB27" s="655"/>
      <c r="AC27" s="655"/>
      <c r="AD27" s="656">
        <v>39600812</v>
      </c>
      <c r="AE27" s="656"/>
      <c r="AF27" s="656"/>
      <c r="AG27" s="656"/>
      <c r="AH27" s="656"/>
      <c r="AI27" s="656"/>
      <c r="AJ27" s="656"/>
      <c r="AK27" s="656"/>
      <c r="AL27" s="631">
        <v>99.800003051757813</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15304971</v>
      </c>
      <c r="BH27" s="629"/>
      <c r="BI27" s="629"/>
      <c r="BJ27" s="629"/>
      <c r="BK27" s="629"/>
      <c r="BL27" s="629"/>
      <c r="BM27" s="629"/>
      <c r="BN27" s="630"/>
      <c r="BO27" s="655">
        <v>100</v>
      </c>
      <c r="BP27" s="655"/>
      <c r="BQ27" s="655"/>
      <c r="BR27" s="655"/>
      <c r="BS27" s="656">
        <v>144848</v>
      </c>
      <c r="BT27" s="656"/>
      <c r="BU27" s="656"/>
      <c r="BV27" s="656"/>
      <c r="BW27" s="656"/>
      <c r="BX27" s="656"/>
      <c r="BY27" s="656"/>
      <c r="BZ27" s="656"/>
      <c r="CA27" s="656"/>
      <c r="CB27" s="714"/>
      <c r="CD27" s="665" t="s">
        <v>298</v>
      </c>
      <c r="CE27" s="666"/>
      <c r="CF27" s="666"/>
      <c r="CG27" s="666"/>
      <c r="CH27" s="666"/>
      <c r="CI27" s="666"/>
      <c r="CJ27" s="666"/>
      <c r="CK27" s="666"/>
      <c r="CL27" s="666"/>
      <c r="CM27" s="666"/>
      <c r="CN27" s="666"/>
      <c r="CO27" s="666"/>
      <c r="CP27" s="666"/>
      <c r="CQ27" s="667"/>
      <c r="CR27" s="628">
        <v>16385161</v>
      </c>
      <c r="CS27" s="639"/>
      <c r="CT27" s="639"/>
      <c r="CU27" s="639"/>
      <c r="CV27" s="639"/>
      <c r="CW27" s="639"/>
      <c r="CX27" s="639"/>
      <c r="CY27" s="640"/>
      <c r="CZ27" s="631">
        <v>21.2</v>
      </c>
      <c r="DA27" s="641"/>
      <c r="DB27" s="641"/>
      <c r="DC27" s="642"/>
      <c r="DD27" s="634">
        <v>4483813</v>
      </c>
      <c r="DE27" s="639"/>
      <c r="DF27" s="639"/>
      <c r="DG27" s="639"/>
      <c r="DH27" s="639"/>
      <c r="DI27" s="639"/>
      <c r="DJ27" s="639"/>
      <c r="DK27" s="640"/>
      <c r="DL27" s="634">
        <v>4441024</v>
      </c>
      <c r="DM27" s="639"/>
      <c r="DN27" s="639"/>
      <c r="DO27" s="639"/>
      <c r="DP27" s="639"/>
      <c r="DQ27" s="639"/>
      <c r="DR27" s="639"/>
      <c r="DS27" s="639"/>
      <c r="DT27" s="639"/>
      <c r="DU27" s="639"/>
      <c r="DV27" s="640"/>
      <c r="DW27" s="631">
        <v>10.7</v>
      </c>
      <c r="DX27" s="641"/>
      <c r="DY27" s="641"/>
      <c r="DZ27" s="641"/>
      <c r="EA27" s="641"/>
      <c r="EB27" s="641"/>
      <c r="EC27" s="668"/>
    </row>
    <row r="28" spans="2:133" ht="11.25" customHeight="1" x14ac:dyDescent="0.15">
      <c r="B28" s="625" t="s">
        <v>299</v>
      </c>
      <c r="C28" s="626"/>
      <c r="D28" s="626"/>
      <c r="E28" s="626"/>
      <c r="F28" s="626"/>
      <c r="G28" s="626"/>
      <c r="H28" s="626"/>
      <c r="I28" s="626"/>
      <c r="J28" s="626"/>
      <c r="K28" s="626"/>
      <c r="L28" s="626"/>
      <c r="M28" s="626"/>
      <c r="N28" s="626"/>
      <c r="O28" s="626"/>
      <c r="P28" s="626"/>
      <c r="Q28" s="627"/>
      <c r="R28" s="628">
        <v>21164</v>
      </c>
      <c r="S28" s="629"/>
      <c r="T28" s="629"/>
      <c r="U28" s="629"/>
      <c r="V28" s="629"/>
      <c r="W28" s="629"/>
      <c r="X28" s="629"/>
      <c r="Y28" s="630"/>
      <c r="Z28" s="655">
        <v>0</v>
      </c>
      <c r="AA28" s="655"/>
      <c r="AB28" s="655"/>
      <c r="AC28" s="655"/>
      <c r="AD28" s="656">
        <v>21164</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300</v>
      </c>
      <c r="CE28" s="666"/>
      <c r="CF28" s="666"/>
      <c r="CG28" s="666"/>
      <c r="CH28" s="666"/>
      <c r="CI28" s="666"/>
      <c r="CJ28" s="666"/>
      <c r="CK28" s="666"/>
      <c r="CL28" s="666"/>
      <c r="CM28" s="666"/>
      <c r="CN28" s="666"/>
      <c r="CO28" s="666"/>
      <c r="CP28" s="666"/>
      <c r="CQ28" s="667"/>
      <c r="CR28" s="628">
        <v>8595794</v>
      </c>
      <c r="CS28" s="629"/>
      <c r="CT28" s="629"/>
      <c r="CU28" s="629"/>
      <c r="CV28" s="629"/>
      <c r="CW28" s="629"/>
      <c r="CX28" s="629"/>
      <c r="CY28" s="630"/>
      <c r="CZ28" s="631">
        <v>11.1</v>
      </c>
      <c r="DA28" s="641"/>
      <c r="DB28" s="641"/>
      <c r="DC28" s="642"/>
      <c r="DD28" s="634">
        <v>8461173</v>
      </c>
      <c r="DE28" s="629"/>
      <c r="DF28" s="629"/>
      <c r="DG28" s="629"/>
      <c r="DH28" s="629"/>
      <c r="DI28" s="629"/>
      <c r="DJ28" s="629"/>
      <c r="DK28" s="630"/>
      <c r="DL28" s="634">
        <v>8175487</v>
      </c>
      <c r="DM28" s="629"/>
      <c r="DN28" s="629"/>
      <c r="DO28" s="629"/>
      <c r="DP28" s="629"/>
      <c r="DQ28" s="629"/>
      <c r="DR28" s="629"/>
      <c r="DS28" s="629"/>
      <c r="DT28" s="629"/>
      <c r="DU28" s="629"/>
      <c r="DV28" s="630"/>
      <c r="DW28" s="631">
        <v>19.7</v>
      </c>
      <c r="DX28" s="641"/>
      <c r="DY28" s="641"/>
      <c r="DZ28" s="641"/>
      <c r="EA28" s="641"/>
      <c r="EB28" s="641"/>
      <c r="EC28" s="668"/>
    </row>
    <row r="29" spans="2:133" ht="11.25" customHeight="1" x14ac:dyDescent="0.15">
      <c r="B29" s="625" t="s">
        <v>301</v>
      </c>
      <c r="C29" s="626"/>
      <c r="D29" s="626"/>
      <c r="E29" s="626"/>
      <c r="F29" s="626"/>
      <c r="G29" s="626"/>
      <c r="H29" s="626"/>
      <c r="I29" s="626"/>
      <c r="J29" s="626"/>
      <c r="K29" s="626"/>
      <c r="L29" s="626"/>
      <c r="M29" s="626"/>
      <c r="N29" s="626"/>
      <c r="O29" s="626"/>
      <c r="P29" s="626"/>
      <c r="Q29" s="627"/>
      <c r="R29" s="628">
        <v>1010368</v>
      </c>
      <c r="S29" s="629"/>
      <c r="T29" s="629"/>
      <c r="U29" s="629"/>
      <c r="V29" s="629"/>
      <c r="W29" s="629"/>
      <c r="X29" s="629"/>
      <c r="Y29" s="630"/>
      <c r="Z29" s="655">
        <v>1.3</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65" t="s">
        <v>70</v>
      </c>
      <c r="CG29" s="666"/>
      <c r="CH29" s="666"/>
      <c r="CI29" s="666"/>
      <c r="CJ29" s="666"/>
      <c r="CK29" s="666"/>
      <c r="CL29" s="666"/>
      <c r="CM29" s="666"/>
      <c r="CN29" s="666"/>
      <c r="CO29" s="666"/>
      <c r="CP29" s="666"/>
      <c r="CQ29" s="667"/>
      <c r="CR29" s="628">
        <v>8595546</v>
      </c>
      <c r="CS29" s="639"/>
      <c r="CT29" s="639"/>
      <c r="CU29" s="639"/>
      <c r="CV29" s="639"/>
      <c r="CW29" s="639"/>
      <c r="CX29" s="639"/>
      <c r="CY29" s="640"/>
      <c r="CZ29" s="631">
        <v>11.1</v>
      </c>
      <c r="DA29" s="641"/>
      <c r="DB29" s="641"/>
      <c r="DC29" s="642"/>
      <c r="DD29" s="634">
        <v>8460925</v>
      </c>
      <c r="DE29" s="639"/>
      <c r="DF29" s="639"/>
      <c r="DG29" s="639"/>
      <c r="DH29" s="639"/>
      <c r="DI29" s="639"/>
      <c r="DJ29" s="639"/>
      <c r="DK29" s="640"/>
      <c r="DL29" s="634">
        <v>8175239</v>
      </c>
      <c r="DM29" s="639"/>
      <c r="DN29" s="639"/>
      <c r="DO29" s="639"/>
      <c r="DP29" s="639"/>
      <c r="DQ29" s="639"/>
      <c r="DR29" s="639"/>
      <c r="DS29" s="639"/>
      <c r="DT29" s="639"/>
      <c r="DU29" s="639"/>
      <c r="DV29" s="640"/>
      <c r="DW29" s="631">
        <v>19.7</v>
      </c>
      <c r="DX29" s="641"/>
      <c r="DY29" s="641"/>
      <c r="DZ29" s="641"/>
      <c r="EA29" s="641"/>
      <c r="EB29" s="641"/>
      <c r="EC29" s="668"/>
    </row>
    <row r="30" spans="2:133" ht="11.25" customHeight="1" x14ac:dyDescent="0.15">
      <c r="B30" s="625" t="s">
        <v>303</v>
      </c>
      <c r="C30" s="626"/>
      <c r="D30" s="626"/>
      <c r="E30" s="626"/>
      <c r="F30" s="626"/>
      <c r="G30" s="626"/>
      <c r="H30" s="626"/>
      <c r="I30" s="626"/>
      <c r="J30" s="626"/>
      <c r="K30" s="626"/>
      <c r="L30" s="626"/>
      <c r="M30" s="626"/>
      <c r="N30" s="626"/>
      <c r="O30" s="626"/>
      <c r="P30" s="626"/>
      <c r="Q30" s="627"/>
      <c r="R30" s="628">
        <v>803442</v>
      </c>
      <c r="S30" s="629"/>
      <c r="T30" s="629"/>
      <c r="U30" s="629"/>
      <c r="V30" s="629"/>
      <c r="W30" s="629"/>
      <c r="X30" s="629"/>
      <c r="Y30" s="630"/>
      <c r="Z30" s="655">
        <v>1</v>
      </c>
      <c r="AA30" s="655"/>
      <c r="AB30" s="655"/>
      <c r="AC30" s="655"/>
      <c r="AD30" s="656">
        <v>52024</v>
      </c>
      <c r="AE30" s="656"/>
      <c r="AF30" s="656"/>
      <c r="AG30" s="656"/>
      <c r="AH30" s="656"/>
      <c r="AI30" s="656"/>
      <c r="AJ30" s="656"/>
      <c r="AK30" s="656"/>
      <c r="AL30" s="631">
        <v>0.1</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65" t="s">
        <v>306</v>
      </c>
      <c r="CG30" s="666"/>
      <c r="CH30" s="666"/>
      <c r="CI30" s="666"/>
      <c r="CJ30" s="666"/>
      <c r="CK30" s="666"/>
      <c r="CL30" s="666"/>
      <c r="CM30" s="666"/>
      <c r="CN30" s="666"/>
      <c r="CO30" s="666"/>
      <c r="CP30" s="666"/>
      <c r="CQ30" s="667"/>
      <c r="CR30" s="628">
        <v>8352236</v>
      </c>
      <c r="CS30" s="629"/>
      <c r="CT30" s="629"/>
      <c r="CU30" s="629"/>
      <c r="CV30" s="629"/>
      <c r="CW30" s="629"/>
      <c r="CX30" s="629"/>
      <c r="CY30" s="630"/>
      <c r="CZ30" s="631">
        <v>10.8</v>
      </c>
      <c r="DA30" s="641"/>
      <c r="DB30" s="641"/>
      <c r="DC30" s="642"/>
      <c r="DD30" s="634">
        <v>8245456</v>
      </c>
      <c r="DE30" s="629"/>
      <c r="DF30" s="629"/>
      <c r="DG30" s="629"/>
      <c r="DH30" s="629"/>
      <c r="DI30" s="629"/>
      <c r="DJ30" s="629"/>
      <c r="DK30" s="630"/>
      <c r="DL30" s="634">
        <v>7959770</v>
      </c>
      <c r="DM30" s="629"/>
      <c r="DN30" s="629"/>
      <c r="DO30" s="629"/>
      <c r="DP30" s="629"/>
      <c r="DQ30" s="629"/>
      <c r="DR30" s="629"/>
      <c r="DS30" s="629"/>
      <c r="DT30" s="629"/>
      <c r="DU30" s="629"/>
      <c r="DV30" s="630"/>
      <c r="DW30" s="631">
        <v>19.2</v>
      </c>
      <c r="DX30" s="641"/>
      <c r="DY30" s="641"/>
      <c r="DZ30" s="641"/>
      <c r="EA30" s="641"/>
      <c r="EB30" s="641"/>
      <c r="EC30" s="668"/>
    </row>
    <row r="31" spans="2:133" ht="11.25" customHeight="1" x14ac:dyDescent="0.15">
      <c r="B31" s="625" t="s">
        <v>307</v>
      </c>
      <c r="C31" s="626"/>
      <c r="D31" s="626"/>
      <c r="E31" s="626"/>
      <c r="F31" s="626"/>
      <c r="G31" s="626"/>
      <c r="H31" s="626"/>
      <c r="I31" s="626"/>
      <c r="J31" s="626"/>
      <c r="K31" s="626"/>
      <c r="L31" s="626"/>
      <c r="M31" s="626"/>
      <c r="N31" s="626"/>
      <c r="O31" s="626"/>
      <c r="P31" s="626"/>
      <c r="Q31" s="627"/>
      <c r="R31" s="628">
        <v>224439</v>
      </c>
      <c r="S31" s="629"/>
      <c r="T31" s="629"/>
      <c r="U31" s="629"/>
      <c r="V31" s="629"/>
      <c r="W31" s="629"/>
      <c r="X31" s="629"/>
      <c r="Y31" s="630"/>
      <c r="Z31" s="655">
        <v>0.3</v>
      </c>
      <c r="AA31" s="655"/>
      <c r="AB31" s="655"/>
      <c r="AC31" s="655"/>
      <c r="AD31" s="656">
        <v>816</v>
      </c>
      <c r="AE31" s="656"/>
      <c r="AF31" s="656"/>
      <c r="AG31" s="656"/>
      <c r="AH31" s="656"/>
      <c r="AI31" s="656"/>
      <c r="AJ31" s="656"/>
      <c r="AK31" s="656"/>
      <c r="AL31" s="631">
        <v>0</v>
      </c>
      <c r="AM31" s="632"/>
      <c r="AN31" s="632"/>
      <c r="AO31" s="657"/>
      <c r="AP31" s="703" t="s">
        <v>308</v>
      </c>
      <c r="AQ31" s="704"/>
      <c r="AR31" s="704"/>
      <c r="AS31" s="704"/>
      <c r="AT31" s="709" t="s">
        <v>309</v>
      </c>
      <c r="AU31" s="360"/>
      <c r="AV31" s="360"/>
      <c r="AW31" s="360"/>
      <c r="AX31" s="696" t="s">
        <v>187</v>
      </c>
      <c r="AY31" s="697"/>
      <c r="AZ31" s="697"/>
      <c r="BA31" s="697"/>
      <c r="BB31" s="697"/>
      <c r="BC31" s="697"/>
      <c r="BD31" s="697"/>
      <c r="BE31" s="697"/>
      <c r="BF31" s="698"/>
      <c r="BG31" s="699">
        <v>99</v>
      </c>
      <c r="BH31" s="700"/>
      <c r="BI31" s="700"/>
      <c r="BJ31" s="700"/>
      <c r="BK31" s="700"/>
      <c r="BL31" s="700"/>
      <c r="BM31" s="701">
        <v>96</v>
      </c>
      <c r="BN31" s="700"/>
      <c r="BO31" s="700"/>
      <c r="BP31" s="700"/>
      <c r="BQ31" s="702"/>
      <c r="BR31" s="699">
        <v>98.8</v>
      </c>
      <c r="BS31" s="700"/>
      <c r="BT31" s="700"/>
      <c r="BU31" s="700"/>
      <c r="BV31" s="700"/>
      <c r="BW31" s="700"/>
      <c r="BX31" s="701">
        <v>95.8</v>
      </c>
      <c r="BY31" s="700"/>
      <c r="BZ31" s="700"/>
      <c r="CA31" s="700"/>
      <c r="CB31" s="702"/>
      <c r="CD31" s="717"/>
      <c r="CE31" s="718"/>
      <c r="CF31" s="665" t="s">
        <v>310</v>
      </c>
      <c r="CG31" s="666"/>
      <c r="CH31" s="666"/>
      <c r="CI31" s="666"/>
      <c r="CJ31" s="666"/>
      <c r="CK31" s="666"/>
      <c r="CL31" s="666"/>
      <c r="CM31" s="666"/>
      <c r="CN31" s="666"/>
      <c r="CO31" s="666"/>
      <c r="CP31" s="666"/>
      <c r="CQ31" s="667"/>
      <c r="CR31" s="628">
        <v>243310</v>
      </c>
      <c r="CS31" s="639"/>
      <c r="CT31" s="639"/>
      <c r="CU31" s="639"/>
      <c r="CV31" s="639"/>
      <c r="CW31" s="639"/>
      <c r="CX31" s="639"/>
      <c r="CY31" s="640"/>
      <c r="CZ31" s="631">
        <v>0.3</v>
      </c>
      <c r="DA31" s="641"/>
      <c r="DB31" s="641"/>
      <c r="DC31" s="642"/>
      <c r="DD31" s="634">
        <v>215469</v>
      </c>
      <c r="DE31" s="639"/>
      <c r="DF31" s="639"/>
      <c r="DG31" s="639"/>
      <c r="DH31" s="639"/>
      <c r="DI31" s="639"/>
      <c r="DJ31" s="639"/>
      <c r="DK31" s="640"/>
      <c r="DL31" s="634">
        <v>215469</v>
      </c>
      <c r="DM31" s="639"/>
      <c r="DN31" s="639"/>
      <c r="DO31" s="639"/>
      <c r="DP31" s="639"/>
      <c r="DQ31" s="639"/>
      <c r="DR31" s="639"/>
      <c r="DS31" s="639"/>
      <c r="DT31" s="639"/>
      <c r="DU31" s="639"/>
      <c r="DV31" s="640"/>
      <c r="DW31" s="631">
        <v>0.5</v>
      </c>
      <c r="DX31" s="641"/>
      <c r="DY31" s="641"/>
      <c r="DZ31" s="641"/>
      <c r="EA31" s="641"/>
      <c r="EB31" s="641"/>
      <c r="EC31" s="668"/>
    </row>
    <row r="32" spans="2:133" ht="11.25" customHeight="1" x14ac:dyDescent="0.15">
      <c r="B32" s="625" t="s">
        <v>311</v>
      </c>
      <c r="C32" s="626"/>
      <c r="D32" s="626"/>
      <c r="E32" s="626"/>
      <c r="F32" s="626"/>
      <c r="G32" s="626"/>
      <c r="H32" s="626"/>
      <c r="I32" s="626"/>
      <c r="J32" s="626"/>
      <c r="K32" s="626"/>
      <c r="L32" s="626"/>
      <c r="M32" s="626"/>
      <c r="N32" s="626"/>
      <c r="O32" s="626"/>
      <c r="P32" s="626"/>
      <c r="Q32" s="627"/>
      <c r="R32" s="628">
        <v>14282828</v>
      </c>
      <c r="S32" s="629"/>
      <c r="T32" s="629"/>
      <c r="U32" s="629"/>
      <c r="V32" s="629"/>
      <c r="W32" s="629"/>
      <c r="X32" s="629"/>
      <c r="Y32" s="630"/>
      <c r="Z32" s="655">
        <v>18</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312</v>
      </c>
      <c r="AV32" s="361"/>
      <c r="AW32" s="361"/>
      <c r="AX32" s="625" t="s">
        <v>313</v>
      </c>
      <c r="AY32" s="626"/>
      <c r="AZ32" s="626"/>
      <c r="BA32" s="626"/>
      <c r="BB32" s="626"/>
      <c r="BC32" s="626"/>
      <c r="BD32" s="626"/>
      <c r="BE32" s="626"/>
      <c r="BF32" s="627"/>
      <c r="BG32" s="694">
        <v>98.8</v>
      </c>
      <c r="BH32" s="639"/>
      <c r="BI32" s="639"/>
      <c r="BJ32" s="639"/>
      <c r="BK32" s="639"/>
      <c r="BL32" s="639"/>
      <c r="BM32" s="632">
        <v>96.7</v>
      </c>
      <c r="BN32" s="695"/>
      <c r="BO32" s="695"/>
      <c r="BP32" s="695"/>
      <c r="BQ32" s="672"/>
      <c r="BR32" s="694">
        <v>99.3</v>
      </c>
      <c r="BS32" s="639"/>
      <c r="BT32" s="639"/>
      <c r="BU32" s="639"/>
      <c r="BV32" s="639"/>
      <c r="BW32" s="639"/>
      <c r="BX32" s="632">
        <v>97.2</v>
      </c>
      <c r="BY32" s="695"/>
      <c r="BZ32" s="695"/>
      <c r="CA32" s="695"/>
      <c r="CB32" s="672"/>
      <c r="CD32" s="719"/>
      <c r="CE32" s="720"/>
      <c r="CF32" s="665" t="s">
        <v>314</v>
      </c>
      <c r="CG32" s="666"/>
      <c r="CH32" s="666"/>
      <c r="CI32" s="666"/>
      <c r="CJ32" s="666"/>
      <c r="CK32" s="666"/>
      <c r="CL32" s="666"/>
      <c r="CM32" s="666"/>
      <c r="CN32" s="666"/>
      <c r="CO32" s="666"/>
      <c r="CP32" s="666"/>
      <c r="CQ32" s="667"/>
      <c r="CR32" s="628">
        <v>248</v>
      </c>
      <c r="CS32" s="629"/>
      <c r="CT32" s="629"/>
      <c r="CU32" s="629"/>
      <c r="CV32" s="629"/>
      <c r="CW32" s="629"/>
      <c r="CX32" s="629"/>
      <c r="CY32" s="630"/>
      <c r="CZ32" s="631">
        <v>0</v>
      </c>
      <c r="DA32" s="641"/>
      <c r="DB32" s="641"/>
      <c r="DC32" s="642"/>
      <c r="DD32" s="634">
        <v>248</v>
      </c>
      <c r="DE32" s="629"/>
      <c r="DF32" s="629"/>
      <c r="DG32" s="629"/>
      <c r="DH32" s="629"/>
      <c r="DI32" s="629"/>
      <c r="DJ32" s="629"/>
      <c r="DK32" s="630"/>
      <c r="DL32" s="634">
        <v>248</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315</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316</v>
      </c>
      <c r="AY33" s="606"/>
      <c r="AZ33" s="606"/>
      <c r="BA33" s="606"/>
      <c r="BB33" s="606"/>
      <c r="BC33" s="606"/>
      <c r="BD33" s="606"/>
      <c r="BE33" s="606"/>
      <c r="BF33" s="607"/>
      <c r="BG33" s="690">
        <v>99</v>
      </c>
      <c r="BH33" s="609"/>
      <c r="BI33" s="609"/>
      <c r="BJ33" s="609"/>
      <c r="BK33" s="609"/>
      <c r="BL33" s="609"/>
      <c r="BM33" s="647">
        <v>95.1</v>
      </c>
      <c r="BN33" s="609"/>
      <c r="BO33" s="609"/>
      <c r="BP33" s="609"/>
      <c r="BQ33" s="658"/>
      <c r="BR33" s="690">
        <v>98.3</v>
      </c>
      <c r="BS33" s="609"/>
      <c r="BT33" s="609"/>
      <c r="BU33" s="609"/>
      <c r="BV33" s="609"/>
      <c r="BW33" s="609"/>
      <c r="BX33" s="647">
        <v>94.3</v>
      </c>
      <c r="BY33" s="609"/>
      <c r="BZ33" s="609"/>
      <c r="CA33" s="609"/>
      <c r="CB33" s="658"/>
      <c r="CD33" s="665" t="s">
        <v>317</v>
      </c>
      <c r="CE33" s="666"/>
      <c r="CF33" s="666"/>
      <c r="CG33" s="666"/>
      <c r="CH33" s="666"/>
      <c r="CI33" s="666"/>
      <c r="CJ33" s="666"/>
      <c r="CK33" s="666"/>
      <c r="CL33" s="666"/>
      <c r="CM33" s="666"/>
      <c r="CN33" s="666"/>
      <c r="CO33" s="666"/>
      <c r="CP33" s="666"/>
      <c r="CQ33" s="667"/>
      <c r="CR33" s="628">
        <v>33204847</v>
      </c>
      <c r="CS33" s="639"/>
      <c r="CT33" s="639"/>
      <c r="CU33" s="639"/>
      <c r="CV33" s="639"/>
      <c r="CW33" s="639"/>
      <c r="CX33" s="639"/>
      <c r="CY33" s="640"/>
      <c r="CZ33" s="631">
        <v>43</v>
      </c>
      <c r="DA33" s="641"/>
      <c r="DB33" s="641"/>
      <c r="DC33" s="642"/>
      <c r="DD33" s="634">
        <v>23585198</v>
      </c>
      <c r="DE33" s="639"/>
      <c r="DF33" s="639"/>
      <c r="DG33" s="639"/>
      <c r="DH33" s="639"/>
      <c r="DI33" s="639"/>
      <c r="DJ33" s="639"/>
      <c r="DK33" s="640"/>
      <c r="DL33" s="634">
        <v>15023438</v>
      </c>
      <c r="DM33" s="639"/>
      <c r="DN33" s="639"/>
      <c r="DO33" s="639"/>
      <c r="DP33" s="639"/>
      <c r="DQ33" s="639"/>
      <c r="DR33" s="639"/>
      <c r="DS33" s="639"/>
      <c r="DT33" s="639"/>
      <c r="DU33" s="639"/>
      <c r="DV33" s="640"/>
      <c r="DW33" s="631">
        <v>36.200000000000003</v>
      </c>
      <c r="DX33" s="641"/>
      <c r="DY33" s="641"/>
      <c r="DZ33" s="641"/>
      <c r="EA33" s="641"/>
      <c r="EB33" s="641"/>
      <c r="EC33" s="668"/>
    </row>
    <row r="34" spans="2:133" ht="11.25" customHeight="1" x14ac:dyDescent="0.15">
      <c r="B34" s="625" t="s">
        <v>318</v>
      </c>
      <c r="C34" s="626"/>
      <c r="D34" s="626"/>
      <c r="E34" s="626"/>
      <c r="F34" s="626"/>
      <c r="G34" s="626"/>
      <c r="H34" s="626"/>
      <c r="I34" s="626"/>
      <c r="J34" s="626"/>
      <c r="K34" s="626"/>
      <c r="L34" s="626"/>
      <c r="M34" s="626"/>
      <c r="N34" s="626"/>
      <c r="O34" s="626"/>
      <c r="P34" s="626"/>
      <c r="Q34" s="627"/>
      <c r="R34" s="628">
        <v>5529643</v>
      </c>
      <c r="S34" s="629"/>
      <c r="T34" s="629"/>
      <c r="U34" s="629"/>
      <c r="V34" s="629"/>
      <c r="W34" s="629"/>
      <c r="X34" s="629"/>
      <c r="Y34" s="630"/>
      <c r="Z34" s="655">
        <v>7</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319</v>
      </c>
      <c r="CE34" s="666"/>
      <c r="CF34" s="666"/>
      <c r="CG34" s="666"/>
      <c r="CH34" s="666"/>
      <c r="CI34" s="666"/>
      <c r="CJ34" s="666"/>
      <c r="CK34" s="666"/>
      <c r="CL34" s="666"/>
      <c r="CM34" s="666"/>
      <c r="CN34" s="666"/>
      <c r="CO34" s="666"/>
      <c r="CP34" s="666"/>
      <c r="CQ34" s="667"/>
      <c r="CR34" s="628">
        <v>9345124</v>
      </c>
      <c r="CS34" s="629"/>
      <c r="CT34" s="629"/>
      <c r="CU34" s="629"/>
      <c r="CV34" s="629"/>
      <c r="CW34" s="629"/>
      <c r="CX34" s="629"/>
      <c r="CY34" s="630"/>
      <c r="CZ34" s="631">
        <v>12.1</v>
      </c>
      <c r="DA34" s="641"/>
      <c r="DB34" s="641"/>
      <c r="DC34" s="642"/>
      <c r="DD34" s="634">
        <v>6007490</v>
      </c>
      <c r="DE34" s="629"/>
      <c r="DF34" s="629"/>
      <c r="DG34" s="629"/>
      <c r="DH34" s="629"/>
      <c r="DI34" s="629"/>
      <c r="DJ34" s="629"/>
      <c r="DK34" s="630"/>
      <c r="DL34" s="634">
        <v>5578089</v>
      </c>
      <c r="DM34" s="629"/>
      <c r="DN34" s="629"/>
      <c r="DO34" s="629"/>
      <c r="DP34" s="629"/>
      <c r="DQ34" s="629"/>
      <c r="DR34" s="629"/>
      <c r="DS34" s="629"/>
      <c r="DT34" s="629"/>
      <c r="DU34" s="629"/>
      <c r="DV34" s="630"/>
      <c r="DW34" s="631">
        <v>13.4</v>
      </c>
      <c r="DX34" s="641"/>
      <c r="DY34" s="641"/>
      <c r="DZ34" s="641"/>
      <c r="EA34" s="641"/>
      <c r="EB34" s="641"/>
      <c r="EC34" s="668"/>
    </row>
    <row r="35" spans="2:133" ht="11.25" customHeight="1" x14ac:dyDescent="0.15">
      <c r="B35" s="625" t="s">
        <v>320</v>
      </c>
      <c r="C35" s="626"/>
      <c r="D35" s="626"/>
      <c r="E35" s="626"/>
      <c r="F35" s="626"/>
      <c r="G35" s="626"/>
      <c r="H35" s="626"/>
      <c r="I35" s="626"/>
      <c r="J35" s="626"/>
      <c r="K35" s="626"/>
      <c r="L35" s="626"/>
      <c r="M35" s="626"/>
      <c r="N35" s="626"/>
      <c r="O35" s="626"/>
      <c r="P35" s="626"/>
      <c r="Q35" s="627"/>
      <c r="R35" s="628">
        <v>224481</v>
      </c>
      <c r="S35" s="629"/>
      <c r="T35" s="629"/>
      <c r="U35" s="629"/>
      <c r="V35" s="629"/>
      <c r="W35" s="629"/>
      <c r="X35" s="629"/>
      <c r="Y35" s="630"/>
      <c r="Z35" s="655">
        <v>0.3</v>
      </c>
      <c r="AA35" s="655"/>
      <c r="AB35" s="655"/>
      <c r="AC35" s="655"/>
      <c r="AD35" s="656" t="s">
        <v>128</v>
      </c>
      <c r="AE35" s="656"/>
      <c r="AF35" s="656"/>
      <c r="AG35" s="656"/>
      <c r="AH35" s="656"/>
      <c r="AI35" s="656"/>
      <c r="AJ35" s="656"/>
      <c r="AK35" s="656"/>
      <c r="AL35" s="631" t="s">
        <v>128</v>
      </c>
      <c r="AM35" s="632"/>
      <c r="AN35" s="632"/>
      <c r="AO35" s="657"/>
      <c r="AP35" s="218"/>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323</v>
      </c>
      <c r="CE35" s="666"/>
      <c r="CF35" s="666"/>
      <c r="CG35" s="666"/>
      <c r="CH35" s="666"/>
      <c r="CI35" s="666"/>
      <c r="CJ35" s="666"/>
      <c r="CK35" s="666"/>
      <c r="CL35" s="666"/>
      <c r="CM35" s="666"/>
      <c r="CN35" s="666"/>
      <c r="CO35" s="666"/>
      <c r="CP35" s="666"/>
      <c r="CQ35" s="667"/>
      <c r="CR35" s="628">
        <v>3151238</v>
      </c>
      <c r="CS35" s="639"/>
      <c r="CT35" s="639"/>
      <c r="CU35" s="639"/>
      <c r="CV35" s="639"/>
      <c r="CW35" s="639"/>
      <c r="CX35" s="639"/>
      <c r="CY35" s="640"/>
      <c r="CZ35" s="631">
        <v>4.0999999999999996</v>
      </c>
      <c r="DA35" s="641"/>
      <c r="DB35" s="641"/>
      <c r="DC35" s="642"/>
      <c r="DD35" s="634">
        <v>2766176</v>
      </c>
      <c r="DE35" s="639"/>
      <c r="DF35" s="639"/>
      <c r="DG35" s="639"/>
      <c r="DH35" s="639"/>
      <c r="DI35" s="639"/>
      <c r="DJ35" s="639"/>
      <c r="DK35" s="640"/>
      <c r="DL35" s="634">
        <v>1121081</v>
      </c>
      <c r="DM35" s="639"/>
      <c r="DN35" s="639"/>
      <c r="DO35" s="639"/>
      <c r="DP35" s="639"/>
      <c r="DQ35" s="639"/>
      <c r="DR35" s="639"/>
      <c r="DS35" s="639"/>
      <c r="DT35" s="639"/>
      <c r="DU35" s="639"/>
      <c r="DV35" s="640"/>
      <c r="DW35" s="631">
        <v>2.7</v>
      </c>
      <c r="DX35" s="641"/>
      <c r="DY35" s="641"/>
      <c r="DZ35" s="641"/>
      <c r="EA35" s="641"/>
      <c r="EB35" s="641"/>
      <c r="EC35" s="668"/>
    </row>
    <row r="36" spans="2:133" ht="11.25" customHeight="1" x14ac:dyDescent="0.15">
      <c r="B36" s="625" t="s">
        <v>324</v>
      </c>
      <c r="C36" s="626"/>
      <c r="D36" s="626"/>
      <c r="E36" s="626"/>
      <c r="F36" s="626"/>
      <c r="G36" s="626"/>
      <c r="H36" s="626"/>
      <c r="I36" s="626"/>
      <c r="J36" s="626"/>
      <c r="K36" s="626"/>
      <c r="L36" s="626"/>
      <c r="M36" s="626"/>
      <c r="N36" s="626"/>
      <c r="O36" s="626"/>
      <c r="P36" s="626"/>
      <c r="Q36" s="627"/>
      <c r="R36" s="628">
        <v>1533091</v>
      </c>
      <c r="S36" s="629"/>
      <c r="T36" s="629"/>
      <c r="U36" s="629"/>
      <c r="V36" s="629"/>
      <c r="W36" s="629"/>
      <c r="X36" s="629"/>
      <c r="Y36" s="630"/>
      <c r="Z36" s="655">
        <v>1.9</v>
      </c>
      <c r="AA36" s="655"/>
      <c r="AB36" s="655"/>
      <c r="AC36" s="655"/>
      <c r="AD36" s="656" t="s">
        <v>128</v>
      </c>
      <c r="AE36" s="656"/>
      <c r="AF36" s="656"/>
      <c r="AG36" s="656"/>
      <c r="AH36" s="656"/>
      <c r="AI36" s="656"/>
      <c r="AJ36" s="656"/>
      <c r="AK36" s="656"/>
      <c r="AL36" s="631" t="s">
        <v>128</v>
      </c>
      <c r="AM36" s="632"/>
      <c r="AN36" s="632"/>
      <c r="AO36" s="657"/>
      <c r="AP36" s="218"/>
      <c r="AQ36" s="678" t="s">
        <v>325</v>
      </c>
      <c r="AR36" s="679"/>
      <c r="AS36" s="679"/>
      <c r="AT36" s="679"/>
      <c r="AU36" s="679"/>
      <c r="AV36" s="679"/>
      <c r="AW36" s="679"/>
      <c r="AX36" s="679"/>
      <c r="AY36" s="680"/>
      <c r="AZ36" s="681">
        <v>10155377</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1929038</v>
      </c>
      <c r="BW36" s="682"/>
      <c r="BX36" s="682"/>
      <c r="BY36" s="682"/>
      <c r="BZ36" s="682"/>
      <c r="CA36" s="682"/>
      <c r="CB36" s="683"/>
      <c r="CD36" s="665" t="s">
        <v>327</v>
      </c>
      <c r="CE36" s="666"/>
      <c r="CF36" s="666"/>
      <c r="CG36" s="666"/>
      <c r="CH36" s="666"/>
      <c r="CI36" s="666"/>
      <c r="CJ36" s="666"/>
      <c r="CK36" s="666"/>
      <c r="CL36" s="666"/>
      <c r="CM36" s="666"/>
      <c r="CN36" s="666"/>
      <c r="CO36" s="666"/>
      <c r="CP36" s="666"/>
      <c r="CQ36" s="667"/>
      <c r="CR36" s="628">
        <v>10511554</v>
      </c>
      <c r="CS36" s="629"/>
      <c r="CT36" s="629"/>
      <c r="CU36" s="629"/>
      <c r="CV36" s="629"/>
      <c r="CW36" s="629"/>
      <c r="CX36" s="629"/>
      <c r="CY36" s="630"/>
      <c r="CZ36" s="631">
        <v>13.6</v>
      </c>
      <c r="DA36" s="641"/>
      <c r="DB36" s="641"/>
      <c r="DC36" s="642"/>
      <c r="DD36" s="634">
        <v>8418723</v>
      </c>
      <c r="DE36" s="629"/>
      <c r="DF36" s="629"/>
      <c r="DG36" s="629"/>
      <c r="DH36" s="629"/>
      <c r="DI36" s="629"/>
      <c r="DJ36" s="629"/>
      <c r="DK36" s="630"/>
      <c r="DL36" s="634">
        <v>3965138</v>
      </c>
      <c r="DM36" s="629"/>
      <c r="DN36" s="629"/>
      <c r="DO36" s="629"/>
      <c r="DP36" s="629"/>
      <c r="DQ36" s="629"/>
      <c r="DR36" s="629"/>
      <c r="DS36" s="629"/>
      <c r="DT36" s="629"/>
      <c r="DU36" s="629"/>
      <c r="DV36" s="630"/>
      <c r="DW36" s="631">
        <v>9.6</v>
      </c>
      <c r="DX36" s="641"/>
      <c r="DY36" s="641"/>
      <c r="DZ36" s="641"/>
      <c r="EA36" s="641"/>
      <c r="EB36" s="641"/>
      <c r="EC36" s="668"/>
    </row>
    <row r="37" spans="2:133" ht="11.25" customHeight="1" x14ac:dyDescent="0.15">
      <c r="B37" s="625" t="s">
        <v>328</v>
      </c>
      <c r="C37" s="626"/>
      <c r="D37" s="626"/>
      <c r="E37" s="626"/>
      <c r="F37" s="626"/>
      <c r="G37" s="626"/>
      <c r="H37" s="626"/>
      <c r="I37" s="626"/>
      <c r="J37" s="626"/>
      <c r="K37" s="626"/>
      <c r="L37" s="626"/>
      <c r="M37" s="626"/>
      <c r="N37" s="626"/>
      <c r="O37" s="626"/>
      <c r="P37" s="626"/>
      <c r="Q37" s="627"/>
      <c r="R37" s="628">
        <v>840308</v>
      </c>
      <c r="S37" s="629"/>
      <c r="T37" s="629"/>
      <c r="U37" s="629"/>
      <c r="V37" s="629"/>
      <c r="W37" s="629"/>
      <c r="X37" s="629"/>
      <c r="Y37" s="630"/>
      <c r="Z37" s="655">
        <v>1.1000000000000001</v>
      </c>
      <c r="AA37" s="655"/>
      <c r="AB37" s="655"/>
      <c r="AC37" s="655"/>
      <c r="AD37" s="656" t="s">
        <v>128</v>
      </c>
      <c r="AE37" s="656"/>
      <c r="AF37" s="656"/>
      <c r="AG37" s="656"/>
      <c r="AH37" s="656"/>
      <c r="AI37" s="656"/>
      <c r="AJ37" s="656"/>
      <c r="AK37" s="656"/>
      <c r="AL37" s="631" t="s">
        <v>128</v>
      </c>
      <c r="AM37" s="632"/>
      <c r="AN37" s="632"/>
      <c r="AO37" s="657"/>
      <c r="AQ37" s="669" t="s">
        <v>329</v>
      </c>
      <c r="AR37" s="670"/>
      <c r="AS37" s="670"/>
      <c r="AT37" s="670"/>
      <c r="AU37" s="670"/>
      <c r="AV37" s="670"/>
      <c r="AW37" s="670"/>
      <c r="AX37" s="670"/>
      <c r="AY37" s="671"/>
      <c r="AZ37" s="628">
        <v>2586627</v>
      </c>
      <c r="BA37" s="629"/>
      <c r="BB37" s="629"/>
      <c r="BC37" s="629"/>
      <c r="BD37" s="639"/>
      <c r="BE37" s="639"/>
      <c r="BF37" s="672"/>
      <c r="BG37" s="665" t="s">
        <v>330</v>
      </c>
      <c r="BH37" s="666"/>
      <c r="BI37" s="666"/>
      <c r="BJ37" s="666"/>
      <c r="BK37" s="666"/>
      <c r="BL37" s="666"/>
      <c r="BM37" s="666"/>
      <c r="BN37" s="666"/>
      <c r="BO37" s="666"/>
      <c r="BP37" s="666"/>
      <c r="BQ37" s="666"/>
      <c r="BR37" s="666"/>
      <c r="BS37" s="666"/>
      <c r="BT37" s="666"/>
      <c r="BU37" s="667"/>
      <c r="BV37" s="628">
        <v>1880027</v>
      </c>
      <c r="BW37" s="629"/>
      <c r="BX37" s="629"/>
      <c r="BY37" s="629"/>
      <c r="BZ37" s="629"/>
      <c r="CA37" s="629"/>
      <c r="CB37" s="673"/>
      <c r="CD37" s="665" t="s">
        <v>331</v>
      </c>
      <c r="CE37" s="666"/>
      <c r="CF37" s="666"/>
      <c r="CG37" s="666"/>
      <c r="CH37" s="666"/>
      <c r="CI37" s="666"/>
      <c r="CJ37" s="666"/>
      <c r="CK37" s="666"/>
      <c r="CL37" s="666"/>
      <c r="CM37" s="666"/>
      <c r="CN37" s="666"/>
      <c r="CO37" s="666"/>
      <c r="CP37" s="666"/>
      <c r="CQ37" s="667"/>
      <c r="CR37" s="628">
        <v>91164</v>
      </c>
      <c r="CS37" s="639"/>
      <c r="CT37" s="639"/>
      <c r="CU37" s="639"/>
      <c r="CV37" s="639"/>
      <c r="CW37" s="639"/>
      <c r="CX37" s="639"/>
      <c r="CY37" s="640"/>
      <c r="CZ37" s="631">
        <v>0.1</v>
      </c>
      <c r="DA37" s="641"/>
      <c r="DB37" s="641"/>
      <c r="DC37" s="642"/>
      <c r="DD37" s="634">
        <v>90367</v>
      </c>
      <c r="DE37" s="639"/>
      <c r="DF37" s="639"/>
      <c r="DG37" s="639"/>
      <c r="DH37" s="639"/>
      <c r="DI37" s="639"/>
      <c r="DJ37" s="639"/>
      <c r="DK37" s="640"/>
      <c r="DL37" s="634">
        <v>90367</v>
      </c>
      <c r="DM37" s="639"/>
      <c r="DN37" s="639"/>
      <c r="DO37" s="639"/>
      <c r="DP37" s="639"/>
      <c r="DQ37" s="639"/>
      <c r="DR37" s="639"/>
      <c r="DS37" s="639"/>
      <c r="DT37" s="639"/>
      <c r="DU37" s="639"/>
      <c r="DV37" s="640"/>
      <c r="DW37" s="631">
        <v>0.2</v>
      </c>
      <c r="DX37" s="641"/>
      <c r="DY37" s="641"/>
      <c r="DZ37" s="641"/>
      <c r="EA37" s="641"/>
      <c r="EB37" s="641"/>
      <c r="EC37" s="668"/>
    </row>
    <row r="38" spans="2:133" ht="11.25" customHeight="1" x14ac:dyDescent="0.15">
      <c r="B38" s="625" t="s">
        <v>332</v>
      </c>
      <c r="C38" s="626"/>
      <c r="D38" s="626"/>
      <c r="E38" s="626"/>
      <c r="F38" s="626"/>
      <c r="G38" s="626"/>
      <c r="H38" s="626"/>
      <c r="I38" s="626"/>
      <c r="J38" s="626"/>
      <c r="K38" s="626"/>
      <c r="L38" s="626"/>
      <c r="M38" s="626"/>
      <c r="N38" s="626"/>
      <c r="O38" s="626"/>
      <c r="P38" s="626"/>
      <c r="Q38" s="627"/>
      <c r="R38" s="628">
        <v>1505293</v>
      </c>
      <c r="S38" s="629"/>
      <c r="T38" s="629"/>
      <c r="U38" s="629"/>
      <c r="V38" s="629"/>
      <c r="W38" s="629"/>
      <c r="X38" s="629"/>
      <c r="Y38" s="630"/>
      <c r="Z38" s="655">
        <v>1.9</v>
      </c>
      <c r="AA38" s="655"/>
      <c r="AB38" s="655"/>
      <c r="AC38" s="655"/>
      <c r="AD38" s="656" t="s">
        <v>128</v>
      </c>
      <c r="AE38" s="656"/>
      <c r="AF38" s="656"/>
      <c r="AG38" s="656"/>
      <c r="AH38" s="656"/>
      <c r="AI38" s="656"/>
      <c r="AJ38" s="656"/>
      <c r="AK38" s="656"/>
      <c r="AL38" s="631" t="s">
        <v>128</v>
      </c>
      <c r="AM38" s="632"/>
      <c r="AN38" s="632"/>
      <c r="AO38" s="657"/>
      <c r="AQ38" s="669" t="s">
        <v>333</v>
      </c>
      <c r="AR38" s="670"/>
      <c r="AS38" s="670"/>
      <c r="AT38" s="670"/>
      <c r="AU38" s="670"/>
      <c r="AV38" s="670"/>
      <c r="AW38" s="670"/>
      <c r="AX38" s="670"/>
      <c r="AY38" s="671"/>
      <c r="AZ38" s="628">
        <v>2031435</v>
      </c>
      <c r="BA38" s="629"/>
      <c r="BB38" s="629"/>
      <c r="BC38" s="629"/>
      <c r="BD38" s="639"/>
      <c r="BE38" s="639"/>
      <c r="BF38" s="672"/>
      <c r="BG38" s="665" t="s">
        <v>334</v>
      </c>
      <c r="BH38" s="666"/>
      <c r="BI38" s="666"/>
      <c r="BJ38" s="666"/>
      <c r="BK38" s="666"/>
      <c r="BL38" s="666"/>
      <c r="BM38" s="666"/>
      <c r="BN38" s="666"/>
      <c r="BO38" s="666"/>
      <c r="BP38" s="666"/>
      <c r="BQ38" s="666"/>
      <c r="BR38" s="666"/>
      <c r="BS38" s="666"/>
      <c r="BT38" s="666"/>
      <c r="BU38" s="667"/>
      <c r="BV38" s="628">
        <v>16325</v>
      </c>
      <c r="BW38" s="629"/>
      <c r="BX38" s="629"/>
      <c r="BY38" s="629"/>
      <c r="BZ38" s="629"/>
      <c r="CA38" s="629"/>
      <c r="CB38" s="673"/>
      <c r="CD38" s="665" t="s">
        <v>335</v>
      </c>
      <c r="CE38" s="666"/>
      <c r="CF38" s="666"/>
      <c r="CG38" s="666"/>
      <c r="CH38" s="666"/>
      <c r="CI38" s="666"/>
      <c r="CJ38" s="666"/>
      <c r="CK38" s="666"/>
      <c r="CL38" s="666"/>
      <c r="CM38" s="666"/>
      <c r="CN38" s="666"/>
      <c r="CO38" s="666"/>
      <c r="CP38" s="666"/>
      <c r="CQ38" s="667"/>
      <c r="CR38" s="628">
        <v>5491310</v>
      </c>
      <c r="CS38" s="629"/>
      <c r="CT38" s="629"/>
      <c r="CU38" s="629"/>
      <c r="CV38" s="629"/>
      <c r="CW38" s="629"/>
      <c r="CX38" s="629"/>
      <c r="CY38" s="630"/>
      <c r="CZ38" s="631">
        <v>7.1</v>
      </c>
      <c r="DA38" s="641"/>
      <c r="DB38" s="641"/>
      <c r="DC38" s="642"/>
      <c r="DD38" s="634">
        <v>4500460</v>
      </c>
      <c r="DE38" s="629"/>
      <c r="DF38" s="629"/>
      <c r="DG38" s="629"/>
      <c r="DH38" s="629"/>
      <c r="DI38" s="629"/>
      <c r="DJ38" s="629"/>
      <c r="DK38" s="630"/>
      <c r="DL38" s="634">
        <v>4359130</v>
      </c>
      <c r="DM38" s="629"/>
      <c r="DN38" s="629"/>
      <c r="DO38" s="629"/>
      <c r="DP38" s="629"/>
      <c r="DQ38" s="629"/>
      <c r="DR38" s="629"/>
      <c r="DS38" s="629"/>
      <c r="DT38" s="629"/>
      <c r="DU38" s="629"/>
      <c r="DV38" s="630"/>
      <c r="DW38" s="631">
        <v>10.5</v>
      </c>
      <c r="DX38" s="641"/>
      <c r="DY38" s="641"/>
      <c r="DZ38" s="641"/>
      <c r="EA38" s="641"/>
      <c r="EB38" s="641"/>
      <c r="EC38" s="668"/>
    </row>
    <row r="39" spans="2:133" ht="11.25" customHeight="1" x14ac:dyDescent="0.15">
      <c r="B39" s="625" t="s">
        <v>336</v>
      </c>
      <c r="C39" s="626"/>
      <c r="D39" s="626"/>
      <c r="E39" s="626"/>
      <c r="F39" s="626"/>
      <c r="G39" s="626"/>
      <c r="H39" s="626"/>
      <c r="I39" s="626"/>
      <c r="J39" s="626"/>
      <c r="K39" s="626"/>
      <c r="L39" s="626"/>
      <c r="M39" s="626"/>
      <c r="N39" s="626"/>
      <c r="O39" s="626"/>
      <c r="P39" s="626"/>
      <c r="Q39" s="627"/>
      <c r="R39" s="628">
        <v>3938204</v>
      </c>
      <c r="S39" s="629"/>
      <c r="T39" s="629"/>
      <c r="U39" s="629"/>
      <c r="V39" s="629"/>
      <c r="W39" s="629"/>
      <c r="X39" s="629"/>
      <c r="Y39" s="630"/>
      <c r="Z39" s="655">
        <v>5</v>
      </c>
      <c r="AA39" s="655"/>
      <c r="AB39" s="655"/>
      <c r="AC39" s="655"/>
      <c r="AD39" s="656">
        <v>68</v>
      </c>
      <c r="AE39" s="656"/>
      <c r="AF39" s="656"/>
      <c r="AG39" s="656"/>
      <c r="AH39" s="656"/>
      <c r="AI39" s="656"/>
      <c r="AJ39" s="656"/>
      <c r="AK39" s="656"/>
      <c r="AL39" s="631">
        <v>0</v>
      </c>
      <c r="AM39" s="632"/>
      <c r="AN39" s="632"/>
      <c r="AO39" s="657"/>
      <c r="AQ39" s="669" t="s">
        <v>337</v>
      </c>
      <c r="AR39" s="670"/>
      <c r="AS39" s="670"/>
      <c r="AT39" s="670"/>
      <c r="AU39" s="670"/>
      <c r="AV39" s="670"/>
      <c r="AW39" s="670"/>
      <c r="AX39" s="670"/>
      <c r="AY39" s="671"/>
      <c r="AZ39" s="628">
        <v>47429</v>
      </c>
      <c r="BA39" s="629"/>
      <c r="BB39" s="629"/>
      <c r="BC39" s="629"/>
      <c r="BD39" s="639"/>
      <c r="BE39" s="639"/>
      <c r="BF39" s="672"/>
      <c r="BG39" s="665" t="s">
        <v>338</v>
      </c>
      <c r="BH39" s="666"/>
      <c r="BI39" s="666"/>
      <c r="BJ39" s="666"/>
      <c r="BK39" s="666"/>
      <c r="BL39" s="666"/>
      <c r="BM39" s="666"/>
      <c r="BN39" s="666"/>
      <c r="BO39" s="666"/>
      <c r="BP39" s="666"/>
      <c r="BQ39" s="666"/>
      <c r="BR39" s="666"/>
      <c r="BS39" s="666"/>
      <c r="BT39" s="666"/>
      <c r="BU39" s="667"/>
      <c r="BV39" s="628">
        <v>25221</v>
      </c>
      <c r="BW39" s="629"/>
      <c r="BX39" s="629"/>
      <c r="BY39" s="629"/>
      <c r="BZ39" s="629"/>
      <c r="CA39" s="629"/>
      <c r="CB39" s="673"/>
      <c r="CD39" s="665" t="s">
        <v>339</v>
      </c>
      <c r="CE39" s="666"/>
      <c r="CF39" s="666"/>
      <c r="CG39" s="666"/>
      <c r="CH39" s="666"/>
      <c r="CI39" s="666"/>
      <c r="CJ39" s="666"/>
      <c r="CK39" s="666"/>
      <c r="CL39" s="666"/>
      <c r="CM39" s="666"/>
      <c r="CN39" s="666"/>
      <c r="CO39" s="666"/>
      <c r="CP39" s="666"/>
      <c r="CQ39" s="667"/>
      <c r="CR39" s="628">
        <v>635067</v>
      </c>
      <c r="CS39" s="639"/>
      <c r="CT39" s="639"/>
      <c r="CU39" s="639"/>
      <c r="CV39" s="639"/>
      <c r="CW39" s="639"/>
      <c r="CX39" s="639"/>
      <c r="CY39" s="640"/>
      <c r="CZ39" s="631">
        <v>0.8</v>
      </c>
      <c r="DA39" s="641"/>
      <c r="DB39" s="641"/>
      <c r="DC39" s="642"/>
      <c r="DD39" s="634">
        <v>433695</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340</v>
      </c>
      <c r="C40" s="626"/>
      <c r="D40" s="626"/>
      <c r="E40" s="626"/>
      <c r="F40" s="626"/>
      <c r="G40" s="626"/>
      <c r="H40" s="626"/>
      <c r="I40" s="626"/>
      <c r="J40" s="626"/>
      <c r="K40" s="626"/>
      <c r="L40" s="626"/>
      <c r="M40" s="626"/>
      <c r="N40" s="626"/>
      <c r="O40" s="626"/>
      <c r="P40" s="626"/>
      <c r="Q40" s="627"/>
      <c r="R40" s="628">
        <v>6664400</v>
      </c>
      <c r="S40" s="629"/>
      <c r="T40" s="629"/>
      <c r="U40" s="629"/>
      <c r="V40" s="629"/>
      <c r="W40" s="629"/>
      <c r="X40" s="629"/>
      <c r="Y40" s="630"/>
      <c r="Z40" s="655">
        <v>8.4</v>
      </c>
      <c r="AA40" s="655"/>
      <c r="AB40" s="655"/>
      <c r="AC40" s="655"/>
      <c r="AD40" s="656" t="s">
        <v>128</v>
      </c>
      <c r="AE40" s="656"/>
      <c r="AF40" s="656"/>
      <c r="AG40" s="656"/>
      <c r="AH40" s="656"/>
      <c r="AI40" s="656"/>
      <c r="AJ40" s="656"/>
      <c r="AK40" s="656"/>
      <c r="AL40" s="631" t="s">
        <v>128</v>
      </c>
      <c r="AM40" s="632"/>
      <c r="AN40" s="632"/>
      <c r="AO40" s="657"/>
      <c r="AQ40" s="669" t="s">
        <v>341</v>
      </c>
      <c r="AR40" s="670"/>
      <c r="AS40" s="670"/>
      <c r="AT40" s="670"/>
      <c r="AU40" s="670"/>
      <c r="AV40" s="670"/>
      <c r="AW40" s="670"/>
      <c r="AX40" s="670"/>
      <c r="AY40" s="671"/>
      <c r="AZ40" s="628">
        <v>46005</v>
      </c>
      <c r="BA40" s="629"/>
      <c r="BB40" s="629"/>
      <c r="BC40" s="629"/>
      <c r="BD40" s="639"/>
      <c r="BE40" s="639"/>
      <c r="BF40" s="672"/>
      <c r="BG40" s="674" t="s">
        <v>342</v>
      </c>
      <c r="BH40" s="675"/>
      <c r="BI40" s="675"/>
      <c r="BJ40" s="675"/>
      <c r="BK40" s="675"/>
      <c r="BL40" s="363"/>
      <c r="BM40" s="666" t="s">
        <v>343</v>
      </c>
      <c r="BN40" s="666"/>
      <c r="BO40" s="666"/>
      <c r="BP40" s="666"/>
      <c r="BQ40" s="666"/>
      <c r="BR40" s="666"/>
      <c r="BS40" s="666"/>
      <c r="BT40" s="666"/>
      <c r="BU40" s="667"/>
      <c r="BV40" s="628">
        <v>105</v>
      </c>
      <c r="BW40" s="629"/>
      <c r="BX40" s="629"/>
      <c r="BY40" s="629"/>
      <c r="BZ40" s="629"/>
      <c r="CA40" s="629"/>
      <c r="CB40" s="673"/>
      <c r="CD40" s="665" t="s">
        <v>344</v>
      </c>
      <c r="CE40" s="666"/>
      <c r="CF40" s="666"/>
      <c r="CG40" s="666"/>
      <c r="CH40" s="666"/>
      <c r="CI40" s="666"/>
      <c r="CJ40" s="666"/>
      <c r="CK40" s="666"/>
      <c r="CL40" s="666"/>
      <c r="CM40" s="666"/>
      <c r="CN40" s="666"/>
      <c r="CO40" s="666"/>
      <c r="CP40" s="666"/>
      <c r="CQ40" s="667"/>
      <c r="CR40" s="628">
        <v>4070554</v>
      </c>
      <c r="CS40" s="629"/>
      <c r="CT40" s="629"/>
      <c r="CU40" s="629"/>
      <c r="CV40" s="629"/>
      <c r="CW40" s="629"/>
      <c r="CX40" s="629"/>
      <c r="CY40" s="630"/>
      <c r="CZ40" s="631">
        <v>5.3</v>
      </c>
      <c r="DA40" s="641"/>
      <c r="DB40" s="641"/>
      <c r="DC40" s="642"/>
      <c r="DD40" s="634">
        <v>1458654</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68"/>
    </row>
    <row r="41" spans="2:133" ht="11.25" customHeight="1" x14ac:dyDescent="0.15">
      <c r="B41" s="625" t="s">
        <v>345</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9" t="s">
        <v>346</v>
      </c>
      <c r="AR41" s="670"/>
      <c r="AS41" s="670"/>
      <c r="AT41" s="670"/>
      <c r="AU41" s="670"/>
      <c r="AV41" s="670"/>
      <c r="AW41" s="670"/>
      <c r="AX41" s="670"/>
      <c r="AY41" s="671"/>
      <c r="AZ41" s="628">
        <v>1080836</v>
      </c>
      <c r="BA41" s="629"/>
      <c r="BB41" s="629"/>
      <c r="BC41" s="629"/>
      <c r="BD41" s="639"/>
      <c r="BE41" s="639"/>
      <c r="BF41" s="672"/>
      <c r="BG41" s="674"/>
      <c r="BH41" s="675"/>
      <c r="BI41" s="675"/>
      <c r="BJ41" s="675"/>
      <c r="BK41" s="675"/>
      <c r="BL41" s="363"/>
      <c r="BM41" s="666" t="s">
        <v>347</v>
      </c>
      <c r="BN41" s="666"/>
      <c r="BO41" s="666"/>
      <c r="BP41" s="666"/>
      <c r="BQ41" s="666"/>
      <c r="BR41" s="666"/>
      <c r="BS41" s="666"/>
      <c r="BT41" s="666"/>
      <c r="BU41" s="667"/>
      <c r="BV41" s="628" t="s">
        <v>128</v>
      </c>
      <c r="BW41" s="629"/>
      <c r="BX41" s="629"/>
      <c r="BY41" s="629"/>
      <c r="BZ41" s="629"/>
      <c r="CA41" s="629"/>
      <c r="CB41" s="673"/>
      <c r="CD41" s="665" t="s">
        <v>348</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349</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2" t="s">
        <v>350</v>
      </c>
      <c r="AR42" s="663"/>
      <c r="AS42" s="663"/>
      <c r="AT42" s="663"/>
      <c r="AU42" s="663"/>
      <c r="AV42" s="663"/>
      <c r="AW42" s="663"/>
      <c r="AX42" s="663"/>
      <c r="AY42" s="664"/>
      <c r="AZ42" s="608">
        <v>4363045</v>
      </c>
      <c r="BA42" s="643"/>
      <c r="BB42" s="643"/>
      <c r="BC42" s="643"/>
      <c r="BD42" s="609"/>
      <c r="BE42" s="609"/>
      <c r="BF42" s="658"/>
      <c r="BG42" s="676"/>
      <c r="BH42" s="677"/>
      <c r="BI42" s="677"/>
      <c r="BJ42" s="677"/>
      <c r="BK42" s="677"/>
      <c r="BL42" s="364"/>
      <c r="BM42" s="659" t="s">
        <v>351</v>
      </c>
      <c r="BN42" s="659"/>
      <c r="BO42" s="659"/>
      <c r="BP42" s="659"/>
      <c r="BQ42" s="659"/>
      <c r="BR42" s="659"/>
      <c r="BS42" s="659"/>
      <c r="BT42" s="659"/>
      <c r="BU42" s="660"/>
      <c r="BV42" s="608">
        <v>345</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8604429</v>
      </c>
      <c r="CS42" s="639"/>
      <c r="CT42" s="639"/>
      <c r="CU42" s="639"/>
      <c r="CV42" s="639"/>
      <c r="CW42" s="639"/>
      <c r="CX42" s="639"/>
      <c r="CY42" s="640"/>
      <c r="CZ42" s="631">
        <v>11.1</v>
      </c>
      <c r="DA42" s="641"/>
      <c r="DB42" s="641"/>
      <c r="DC42" s="642"/>
      <c r="DD42" s="634">
        <v>954529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353</v>
      </c>
      <c r="C43" s="626"/>
      <c r="D43" s="626"/>
      <c r="E43" s="626"/>
      <c r="F43" s="626"/>
      <c r="G43" s="626"/>
      <c r="H43" s="626"/>
      <c r="I43" s="626"/>
      <c r="J43" s="626"/>
      <c r="K43" s="626"/>
      <c r="L43" s="626"/>
      <c r="M43" s="626"/>
      <c r="N43" s="626"/>
      <c r="O43" s="626"/>
      <c r="P43" s="626"/>
      <c r="Q43" s="627"/>
      <c r="R43" s="628">
        <v>1813600</v>
      </c>
      <c r="S43" s="629"/>
      <c r="T43" s="629"/>
      <c r="U43" s="629"/>
      <c r="V43" s="629"/>
      <c r="W43" s="629"/>
      <c r="X43" s="629"/>
      <c r="Y43" s="630"/>
      <c r="Z43" s="655">
        <v>2.2999999999999998</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354</v>
      </c>
      <c r="CE43" s="626"/>
      <c r="CF43" s="626"/>
      <c r="CG43" s="626"/>
      <c r="CH43" s="626"/>
      <c r="CI43" s="626"/>
      <c r="CJ43" s="626"/>
      <c r="CK43" s="626"/>
      <c r="CL43" s="626"/>
      <c r="CM43" s="626"/>
      <c r="CN43" s="626"/>
      <c r="CO43" s="626"/>
      <c r="CP43" s="626"/>
      <c r="CQ43" s="627"/>
      <c r="CR43" s="628">
        <v>232482</v>
      </c>
      <c r="CS43" s="639"/>
      <c r="CT43" s="639"/>
      <c r="CU43" s="639"/>
      <c r="CV43" s="639"/>
      <c r="CW43" s="639"/>
      <c r="CX43" s="639"/>
      <c r="CY43" s="640"/>
      <c r="CZ43" s="631">
        <v>0.3</v>
      </c>
      <c r="DA43" s="641"/>
      <c r="DB43" s="641"/>
      <c r="DC43" s="642"/>
      <c r="DD43" s="634">
        <v>225390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355</v>
      </c>
      <c r="C44" s="606"/>
      <c r="D44" s="606"/>
      <c r="E44" s="606"/>
      <c r="F44" s="606"/>
      <c r="G44" s="606"/>
      <c r="H44" s="606"/>
      <c r="I44" s="606"/>
      <c r="J44" s="606"/>
      <c r="K44" s="606"/>
      <c r="L44" s="606"/>
      <c r="M44" s="606"/>
      <c r="N44" s="606"/>
      <c r="O44" s="606"/>
      <c r="P44" s="606"/>
      <c r="Q44" s="607"/>
      <c r="R44" s="608">
        <v>79466102</v>
      </c>
      <c r="S44" s="643"/>
      <c r="T44" s="643"/>
      <c r="U44" s="643"/>
      <c r="V44" s="643"/>
      <c r="W44" s="643"/>
      <c r="X44" s="643"/>
      <c r="Y44" s="644"/>
      <c r="Z44" s="645">
        <v>100</v>
      </c>
      <c r="AA44" s="645"/>
      <c r="AB44" s="645"/>
      <c r="AC44" s="645"/>
      <c r="AD44" s="646">
        <v>39674884</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8291149</v>
      </c>
      <c r="CS44" s="629"/>
      <c r="CT44" s="629"/>
      <c r="CU44" s="629"/>
      <c r="CV44" s="629"/>
      <c r="CW44" s="629"/>
      <c r="CX44" s="629"/>
      <c r="CY44" s="630"/>
      <c r="CZ44" s="631">
        <v>10.7</v>
      </c>
      <c r="DA44" s="632"/>
      <c r="DB44" s="632"/>
      <c r="DC44" s="633"/>
      <c r="DD44" s="634">
        <v>850074</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357</v>
      </c>
      <c r="CG45" s="626"/>
      <c r="CH45" s="626"/>
      <c r="CI45" s="626"/>
      <c r="CJ45" s="626"/>
      <c r="CK45" s="626"/>
      <c r="CL45" s="626"/>
      <c r="CM45" s="626"/>
      <c r="CN45" s="626"/>
      <c r="CO45" s="626"/>
      <c r="CP45" s="626"/>
      <c r="CQ45" s="627"/>
      <c r="CR45" s="628">
        <v>4360598</v>
      </c>
      <c r="CS45" s="639"/>
      <c r="CT45" s="639"/>
      <c r="CU45" s="639"/>
      <c r="CV45" s="639"/>
      <c r="CW45" s="639"/>
      <c r="CX45" s="639"/>
      <c r="CY45" s="640"/>
      <c r="CZ45" s="631">
        <v>5.6</v>
      </c>
      <c r="DA45" s="641"/>
      <c r="DB45" s="641"/>
      <c r="DC45" s="642"/>
      <c r="DD45" s="634">
        <v>243447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359</v>
      </c>
      <c r="CG46" s="626"/>
      <c r="CH46" s="626"/>
      <c r="CI46" s="626"/>
      <c r="CJ46" s="626"/>
      <c r="CK46" s="626"/>
      <c r="CL46" s="626"/>
      <c r="CM46" s="626"/>
      <c r="CN46" s="626"/>
      <c r="CO46" s="626"/>
      <c r="CP46" s="626"/>
      <c r="CQ46" s="627"/>
      <c r="CR46" s="628">
        <v>3685609</v>
      </c>
      <c r="CS46" s="629"/>
      <c r="CT46" s="629"/>
      <c r="CU46" s="629"/>
      <c r="CV46" s="629"/>
      <c r="CW46" s="629"/>
      <c r="CX46" s="629"/>
      <c r="CY46" s="630"/>
      <c r="CZ46" s="631">
        <v>4.8</v>
      </c>
      <c r="DA46" s="632"/>
      <c r="DB46" s="632"/>
      <c r="DC46" s="633"/>
      <c r="DD46" s="634">
        <v>574285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v>313280</v>
      </c>
      <c r="CS47" s="639"/>
      <c r="CT47" s="639"/>
      <c r="CU47" s="639"/>
      <c r="CV47" s="639"/>
      <c r="CW47" s="639"/>
      <c r="CX47" s="639"/>
      <c r="CY47" s="640"/>
      <c r="CZ47" s="631">
        <v>0.4</v>
      </c>
      <c r="DA47" s="641"/>
      <c r="DB47" s="641"/>
      <c r="DC47" s="642"/>
      <c r="DD47" s="634">
        <v>104455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364</v>
      </c>
      <c r="CE49" s="606"/>
      <c r="CF49" s="606"/>
      <c r="CG49" s="606"/>
      <c r="CH49" s="606"/>
      <c r="CI49" s="606"/>
      <c r="CJ49" s="606"/>
      <c r="CK49" s="606"/>
      <c r="CL49" s="606"/>
      <c r="CM49" s="606"/>
      <c r="CN49" s="606"/>
      <c r="CO49" s="606"/>
      <c r="CP49" s="606"/>
      <c r="CQ49" s="607"/>
      <c r="CR49" s="608">
        <v>77255965</v>
      </c>
      <c r="CS49" s="609"/>
      <c r="CT49" s="609"/>
      <c r="CU49" s="609"/>
      <c r="CV49" s="609"/>
      <c r="CW49" s="609"/>
      <c r="CX49" s="609"/>
      <c r="CY49" s="610"/>
      <c r="CZ49" s="611">
        <v>100</v>
      </c>
      <c r="DA49" s="612"/>
      <c r="DB49" s="612"/>
      <c r="DC49" s="613"/>
      <c r="DD49" s="614">
        <v>47197866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YhrGOxJMpBIRl3FOI0p577YS1mclzKdYUZwjIZe9RRMeMnwYG2uOIjuSjwZ6X0dlxkgAOchJ6HD+s4kHS988Q==" saltValue="MxdypLlNpcvlinq36Nml0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366</v>
      </c>
      <c r="DK2" s="751"/>
      <c r="DL2" s="751"/>
      <c r="DM2" s="751"/>
      <c r="DN2" s="751"/>
      <c r="DO2" s="752"/>
      <c r="DP2" s="224"/>
      <c r="DQ2" s="750" t="s">
        <v>367</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370</v>
      </c>
      <c r="B5" s="756"/>
      <c r="C5" s="756"/>
      <c r="D5" s="756"/>
      <c r="E5" s="756"/>
      <c r="F5" s="756"/>
      <c r="G5" s="756"/>
      <c r="H5" s="756"/>
      <c r="I5" s="756"/>
      <c r="J5" s="756"/>
      <c r="K5" s="756"/>
      <c r="L5" s="756"/>
      <c r="M5" s="756"/>
      <c r="N5" s="756"/>
      <c r="O5" s="756"/>
      <c r="P5" s="757"/>
      <c r="Q5" s="761" t="s">
        <v>371</v>
      </c>
      <c r="R5" s="762"/>
      <c r="S5" s="762"/>
      <c r="T5" s="762"/>
      <c r="U5" s="763"/>
      <c r="V5" s="761" t="s">
        <v>372</v>
      </c>
      <c r="W5" s="762"/>
      <c r="X5" s="762"/>
      <c r="Y5" s="762"/>
      <c r="Z5" s="763"/>
      <c r="AA5" s="761" t="s">
        <v>373</v>
      </c>
      <c r="AB5" s="762"/>
      <c r="AC5" s="762"/>
      <c r="AD5" s="762"/>
      <c r="AE5" s="762"/>
      <c r="AF5" s="767" t="s">
        <v>374</v>
      </c>
      <c r="AG5" s="762"/>
      <c r="AH5" s="762"/>
      <c r="AI5" s="762"/>
      <c r="AJ5" s="768"/>
      <c r="AK5" s="762" t="s">
        <v>375</v>
      </c>
      <c r="AL5" s="762"/>
      <c r="AM5" s="762"/>
      <c r="AN5" s="762"/>
      <c r="AO5" s="763"/>
      <c r="AP5" s="761" t="s">
        <v>376</v>
      </c>
      <c r="AQ5" s="762"/>
      <c r="AR5" s="762"/>
      <c r="AS5" s="762"/>
      <c r="AT5" s="763"/>
      <c r="AU5" s="761" t="s">
        <v>377</v>
      </c>
      <c r="AV5" s="762"/>
      <c r="AW5" s="762"/>
      <c r="AX5" s="762"/>
      <c r="AY5" s="768"/>
      <c r="AZ5" s="228"/>
      <c r="BA5" s="228"/>
      <c r="BB5" s="228"/>
      <c r="BC5" s="228"/>
      <c r="BD5" s="228"/>
      <c r="BE5" s="229"/>
      <c r="BF5" s="229"/>
      <c r="BG5" s="229"/>
      <c r="BH5" s="229"/>
      <c r="BI5" s="229"/>
      <c r="BJ5" s="229"/>
      <c r="BK5" s="229"/>
      <c r="BL5" s="229"/>
      <c r="BM5" s="229"/>
      <c r="BN5" s="229"/>
      <c r="BO5" s="229"/>
      <c r="BP5" s="229"/>
      <c r="BQ5" s="755" t="s">
        <v>378</v>
      </c>
      <c r="BR5" s="756"/>
      <c r="BS5" s="756"/>
      <c r="BT5" s="756"/>
      <c r="BU5" s="756"/>
      <c r="BV5" s="756"/>
      <c r="BW5" s="756"/>
      <c r="BX5" s="756"/>
      <c r="BY5" s="756"/>
      <c r="BZ5" s="756"/>
      <c r="CA5" s="756"/>
      <c r="CB5" s="756"/>
      <c r="CC5" s="756"/>
      <c r="CD5" s="756"/>
      <c r="CE5" s="756"/>
      <c r="CF5" s="756"/>
      <c r="CG5" s="757"/>
      <c r="CH5" s="761" t="s">
        <v>379</v>
      </c>
      <c r="CI5" s="762"/>
      <c r="CJ5" s="762"/>
      <c r="CK5" s="762"/>
      <c r="CL5" s="763"/>
      <c r="CM5" s="761" t="s">
        <v>380</v>
      </c>
      <c r="CN5" s="762"/>
      <c r="CO5" s="762"/>
      <c r="CP5" s="762"/>
      <c r="CQ5" s="763"/>
      <c r="CR5" s="761" t="s">
        <v>381</v>
      </c>
      <c r="CS5" s="762"/>
      <c r="CT5" s="762"/>
      <c r="CU5" s="762"/>
      <c r="CV5" s="763"/>
      <c r="CW5" s="761" t="s">
        <v>382</v>
      </c>
      <c r="CX5" s="762"/>
      <c r="CY5" s="762"/>
      <c r="CZ5" s="762"/>
      <c r="DA5" s="763"/>
      <c r="DB5" s="761" t="s">
        <v>383</v>
      </c>
      <c r="DC5" s="762"/>
      <c r="DD5" s="762"/>
      <c r="DE5" s="762"/>
      <c r="DF5" s="763"/>
      <c r="DG5" s="791" t="s">
        <v>384</v>
      </c>
      <c r="DH5" s="792"/>
      <c r="DI5" s="792"/>
      <c r="DJ5" s="792"/>
      <c r="DK5" s="793"/>
      <c r="DL5" s="791" t="s">
        <v>385</v>
      </c>
      <c r="DM5" s="792"/>
      <c r="DN5" s="792"/>
      <c r="DO5" s="792"/>
      <c r="DP5" s="793"/>
      <c r="DQ5" s="761" t="s">
        <v>386</v>
      </c>
      <c r="DR5" s="762"/>
      <c r="DS5" s="762"/>
      <c r="DT5" s="762"/>
      <c r="DU5" s="763"/>
      <c r="DV5" s="761" t="s">
        <v>377</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387</v>
      </c>
      <c r="C7" s="778"/>
      <c r="D7" s="778"/>
      <c r="E7" s="778"/>
      <c r="F7" s="778"/>
      <c r="G7" s="778"/>
      <c r="H7" s="778"/>
      <c r="I7" s="778"/>
      <c r="J7" s="778"/>
      <c r="K7" s="778"/>
      <c r="L7" s="778"/>
      <c r="M7" s="778"/>
      <c r="N7" s="778"/>
      <c r="O7" s="778"/>
      <c r="P7" s="779"/>
      <c r="Q7" s="780">
        <v>79471</v>
      </c>
      <c r="R7" s="781"/>
      <c r="S7" s="781"/>
      <c r="T7" s="781"/>
      <c r="U7" s="781"/>
      <c r="V7" s="781">
        <v>77276</v>
      </c>
      <c r="W7" s="781"/>
      <c r="X7" s="781"/>
      <c r="Y7" s="781"/>
      <c r="Z7" s="781"/>
      <c r="AA7" s="781">
        <f>Q7- V7</f>
        <v>2195</v>
      </c>
      <c r="AB7" s="781"/>
      <c r="AC7" s="781"/>
      <c r="AD7" s="781"/>
      <c r="AE7" s="782"/>
      <c r="AF7" s="783">
        <v>2157</v>
      </c>
      <c r="AG7" s="784"/>
      <c r="AH7" s="784"/>
      <c r="AI7" s="784"/>
      <c r="AJ7" s="785"/>
      <c r="AK7" s="786">
        <v>834</v>
      </c>
      <c r="AL7" s="787"/>
      <c r="AM7" s="787"/>
      <c r="AN7" s="787"/>
      <c r="AO7" s="787"/>
      <c r="AP7" s="787">
        <v>79799</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t="s">
        <v>582</v>
      </c>
      <c r="BS7" s="774" t="s">
        <v>572</v>
      </c>
      <c r="BT7" s="775"/>
      <c r="BU7" s="775"/>
      <c r="BV7" s="775"/>
      <c r="BW7" s="775"/>
      <c r="BX7" s="775"/>
      <c r="BY7" s="775"/>
      <c r="BZ7" s="775"/>
      <c r="CA7" s="775"/>
      <c r="CB7" s="775"/>
      <c r="CC7" s="775"/>
      <c r="CD7" s="775"/>
      <c r="CE7" s="775"/>
      <c r="CF7" s="775"/>
      <c r="CG7" s="790"/>
      <c r="CH7" s="771">
        <v>-54</v>
      </c>
      <c r="CI7" s="772"/>
      <c r="CJ7" s="772"/>
      <c r="CK7" s="772"/>
      <c r="CL7" s="773"/>
      <c r="CM7" s="771">
        <v>470</v>
      </c>
      <c r="CN7" s="772"/>
      <c r="CO7" s="772"/>
      <c r="CP7" s="772"/>
      <c r="CQ7" s="773"/>
      <c r="CR7" s="771">
        <v>5</v>
      </c>
      <c r="CS7" s="772"/>
      <c r="CT7" s="772"/>
      <c r="CU7" s="772"/>
      <c r="CV7" s="773"/>
      <c r="CW7" s="771" t="s">
        <v>602</v>
      </c>
      <c r="CX7" s="772"/>
      <c r="CY7" s="772"/>
      <c r="CZ7" s="772"/>
      <c r="DA7" s="773"/>
      <c r="DB7" s="771" t="s">
        <v>593</v>
      </c>
      <c r="DC7" s="772"/>
      <c r="DD7" s="772"/>
      <c r="DE7" s="772"/>
      <c r="DF7" s="773"/>
      <c r="DG7" s="771" t="s">
        <v>593</v>
      </c>
      <c r="DH7" s="772"/>
      <c r="DI7" s="772"/>
      <c r="DJ7" s="772"/>
      <c r="DK7" s="773"/>
      <c r="DL7" s="771">
        <v>3010</v>
      </c>
      <c r="DM7" s="772"/>
      <c r="DN7" s="772"/>
      <c r="DO7" s="772"/>
      <c r="DP7" s="773"/>
      <c r="DQ7" s="771">
        <v>434</v>
      </c>
      <c r="DR7" s="772"/>
      <c r="DS7" s="772"/>
      <c r="DT7" s="772"/>
      <c r="DU7" s="773"/>
      <c r="DV7" s="774"/>
      <c r="DW7" s="775"/>
      <c r="DX7" s="775"/>
      <c r="DY7" s="775"/>
      <c r="DZ7" s="776"/>
      <c r="EA7" s="230"/>
    </row>
    <row r="8" spans="1:131" s="231" customFormat="1" ht="26.25" customHeight="1" x14ac:dyDescent="0.15">
      <c r="A8" s="234">
        <v>2</v>
      </c>
      <c r="B8" s="808" t="s">
        <v>388</v>
      </c>
      <c r="C8" s="809"/>
      <c r="D8" s="809"/>
      <c r="E8" s="809"/>
      <c r="F8" s="809"/>
      <c r="G8" s="809"/>
      <c r="H8" s="809"/>
      <c r="I8" s="809"/>
      <c r="J8" s="809"/>
      <c r="K8" s="809"/>
      <c r="L8" s="809"/>
      <c r="M8" s="809"/>
      <c r="N8" s="809"/>
      <c r="O8" s="809"/>
      <c r="P8" s="810"/>
      <c r="Q8" s="811">
        <v>50</v>
      </c>
      <c r="R8" s="812"/>
      <c r="S8" s="812"/>
      <c r="T8" s="812"/>
      <c r="U8" s="812"/>
      <c r="V8" s="812">
        <v>50</v>
      </c>
      <c r="W8" s="812"/>
      <c r="X8" s="812"/>
      <c r="Y8" s="812"/>
      <c r="Z8" s="812"/>
      <c r="AA8" s="812">
        <v>0</v>
      </c>
      <c r="AB8" s="812"/>
      <c r="AC8" s="812"/>
      <c r="AD8" s="812"/>
      <c r="AE8" s="813"/>
      <c r="AF8" s="814" t="s">
        <v>129</v>
      </c>
      <c r="AG8" s="815"/>
      <c r="AH8" s="815"/>
      <c r="AI8" s="815"/>
      <c r="AJ8" s="816"/>
      <c r="AK8" s="797">
        <v>36</v>
      </c>
      <c r="AL8" s="798"/>
      <c r="AM8" s="798"/>
      <c r="AN8" s="798"/>
      <c r="AO8" s="798"/>
      <c r="AP8" s="798" t="s">
        <v>591</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573</v>
      </c>
      <c r="BT8" s="802"/>
      <c r="BU8" s="802"/>
      <c r="BV8" s="802"/>
      <c r="BW8" s="802"/>
      <c r="BX8" s="802"/>
      <c r="BY8" s="802"/>
      <c r="BZ8" s="802"/>
      <c r="CA8" s="802"/>
      <c r="CB8" s="802"/>
      <c r="CC8" s="802"/>
      <c r="CD8" s="802"/>
      <c r="CE8" s="802"/>
      <c r="CF8" s="802"/>
      <c r="CG8" s="803"/>
      <c r="CH8" s="804">
        <v>-44</v>
      </c>
      <c r="CI8" s="805"/>
      <c r="CJ8" s="805"/>
      <c r="CK8" s="805"/>
      <c r="CL8" s="806"/>
      <c r="CM8" s="804">
        <v>243</v>
      </c>
      <c r="CN8" s="805"/>
      <c r="CO8" s="805"/>
      <c r="CP8" s="805"/>
      <c r="CQ8" s="806"/>
      <c r="CR8" s="804">
        <v>71</v>
      </c>
      <c r="CS8" s="805"/>
      <c r="CT8" s="805"/>
      <c r="CU8" s="805"/>
      <c r="CV8" s="806"/>
      <c r="CW8" s="804">
        <v>136</v>
      </c>
      <c r="CX8" s="805"/>
      <c r="CY8" s="805"/>
      <c r="CZ8" s="805"/>
      <c r="DA8" s="806"/>
      <c r="DB8" s="804" t="s">
        <v>593</v>
      </c>
      <c r="DC8" s="805"/>
      <c r="DD8" s="805"/>
      <c r="DE8" s="805"/>
      <c r="DF8" s="806"/>
      <c r="DG8" s="804" t="s">
        <v>593</v>
      </c>
      <c r="DH8" s="805"/>
      <c r="DI8" s="805"/>
      <c r="DJ8" s="805"/>
      <c r="DK8" s="806"/>
      <c r="DL8" s="804" t="s">
        <v>593</v>
      </c>
      <c r="DM8" s="805"/>
      <c r="DN8" s="805"/>
      <c r="DO8" s="805"/>
      <c r="DP8" s="806"/>
      <c r="DQ8" s="804" t="s">
        <v>593</v>
      </c>
      <c r="DR8" s="805"/>
      <c r="DS8" s="805"/>
      <c r="DT8" s="805"/>
      <c r="DU8" s="806"/>
      <c r="DV8" s="801"/>
      <c r="DW8" s="802"/>
      <c r="DX8" s="802"/>
      <c r="DY8" s="802"/>
      <c r="DZ8" s="807"/>
      <c r="EA8" s="230"/>
    </row>
    <row r="9" spans="1:131" s="231" customFormat="1" ht="26.25" customHeight="1" x14ac:dyDescent="0.15">
      <c r="A9" s="234">
        <v>3</v>
      </c>
      <c r="B9" s="808" t="s">
        <v>389</v>
      </c>
      <c r="C9" s="809"/>
      <c r="D9" s="809"/>
      <c r="E9" s="809"/>
      <c r="F9" s="809"/>
      <c r="G9" s="809"/>
      <c r="H9" s="809"/>
      <c r="I9" s="809"/>
      <c r="J9" s="809"/>
      <c r="K9" s="809"/>
      <c r="L9" s="809"/>
      <c r="M9" s="809"/>
      <c r="N9" s="809"/>
      <c r="O9" s="809"/>
      <c r="P9" s="810"/>
      <c r="Q9" s="811">
        <v>16</v>
      </c>
      <c r="R9" s="812"/>
      <c r="S9" s="812"/>
      <c r="T9" s="812"/>
      <c r="U9" s="812"/>
      <c r="V9" s="812">
        <v>1</v>
      </c>
      <c r="W9" s="812"/>
      <c r="X9" s="812"/>
      <c r="Y9" s="812"/>
      <c r="Z9" s="812"/>
      <c r="AA9" s="812">
        <v>15</v>
      </c>
      <c r="AB9" s="812"/>
      <c r="AC9" s="812"/>
      <c r="AD9" s="812"/>
      <c r="AE9" s="813"/>
      <c r="AF9" s="814">
        <v>15</v>
      </c>
      <c r="AG9" s="815"/>
      <c r="AH9" s="815"/>
      <c r="AI9" s="815"/>
      <c r="AJ9" s="816"/>
      <c r="AK9" s="797" t="s">
        <v>591</v>
      </c>
      <c r="AL9" s="798"/>
      <c r="AM9" s="798"/>
      <c r="AN9" s="798"/>
      <c r="AO9" s="798"/>
      <c r="AP9" s="798" t="s">
        <v>591</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574</v>
      </c>
      <c r="BT9" s="802"/>
      <c r="BU9" s="802"/>
      <c r="BV9" s="802"/>
      <c r="BW9" s="802"/>
      <c r="BX9" s="802"/>
      <c r="BY9" s="802"/>
      <c r="BZ9" s="802"/>
      <c r="CA9" s="802"/>
      <c r="CB9" s="802"/>
      <c r="CC9" s="802"/>
      <c r="CD9" s="802"/>
      <c r="CE9" s="802"/>
      <c r="CF9" s="802"/>
      <c r="CG9" s="803"/>
      <c r="CH9" s="804">
        <v>1</v>
      </c>
      <c r="CI9" s="805"/>
      <c r="CJ9" s="805"/>
      <c r="CK9" s="805"/>
      <c r="CL9" s="806"/>
      <c r="CM9" s="804">
        <v>71</v>
      </c>
      <c r="CN9" s="805"/>
      <c r="CO9" s="805"/>
      <c r="CP9" s="805"/>
      <c r="CQ9" s="806"/>
      <c r="CR9" s="804">
        <v>57</v>
      </c>
      <c r="CS9" s="805"/>
      <c r="CT9" s="805"/>
      <c r="CU9" s="805"/>
      <c r="CV9" s="806"/>
      <c r="CW9" s="804">
        <v>23</v>
      </c>
      <c r="CX9" s="805"/>
      <c r="CY9" s="805"/>
      <c r="CZ9" s="805"/>
      <c r="DA9" s="806"/>
      <c r="DB9" s="804" t="s">
        <v>594</v>
      </c>
      <c r="DC9" s="805"/>
      <c r="DD9" s="805"/>
      <c r="DE9" s="805"/>
      <c r="DF9" s="806"/>
      <c r="DG9" s="804" t="s">
        <v>594</v>
      </c>
      <c r="DH9" s="805"/>
      <c r="DI9" s="805"/>
      <c r="DJ9" s="805"/>
      <c r="DK9" s="806"/>
      <c r="DL9" s="804" t="s">
        <v>594</v>
      </c>
      <c r="DM9" s="805"/>
      <c r="DN9" s="805"/>
      <c r="DO9" s="805"/>
      <c r="DP9" s="806"/>
      <c r="DQ9" s="804" t="s">
        <v>594</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575</v>
      </c>
      <c r="BT10" s="802"/>
      <c r="BU10" s="802"/>
      <c r="BV10" s="802"/>
      <c r="BW10" s="802"/>
      <c r="BX10" s="802"/>
      <c r="BY10" s="802"/>
      <c r="BZ10" s="802"/>
      <c r="CA10" s="802"/>
      <c r="CB10" s="802"/>
      <c r="CC10" s="802"/>
      <c r="CD10" s="802"/>
      <c r="CE10" s="802"/>
      <c r="CF10" s="802"/>
      <c r="CG10" s="803"/>
      <c r="CH10" s="804">
        <v>0</v>
      </c>
      <c r="CI10" s="805"/>
      <c r="CJ10" s="805"/>
      <c r="CK10" s="805"/>
      <c r="CL10" s="806"/>
      <c r="CM10" s="804">
        <v>85</v>
      </c>
      <c r="CN10" s="805"/>
      <c r="CO10" s="805"/>
      <c r="CP10" s="805"/>
      <c r="CQ10" s="806"/>
      <c r="CR10" s="804">
        <v>80</v>
      </c>
      <c r="CS10" s="805"/>
      <c r="CT10" s="805"/>
      <c r="CU10" s="805"/>
      <c r="CV10" s="806"/>
      <c r="CW10" s="804">
        <v>9</v>
      </c>
      <c r="CX10" s="805"/>
      <c r="CY10" s="805"/>
      <c r="CZ10" s="805"/>
      <c r="DA10" s="806"/>
      <c r="DB10" s="804" t="s">
        <v>593</v>
      </c>
      <c r="DC10" s="805"/>
      <c r="DD10" s="805"/>
      <c r="DE10" s="805"/>
      <c r="DF10" s="806"/>
      <c r="DG10" s="804" t="s">
        <v>593</v>
      </c>
      <c r="DH10" s="805"/>
      <c r="DI10" s="805"/>
      <c r="DJ10" s="805"/>
      <c r="DK10" s="806"/>
      <c r="DL10" s="804" t="s">
        <v>593</v>
      </c>
      <c r="DM10" s="805"/>
      <c r="DN10" s="805"/>
      <c r="DO10" s="805"/>
      <c r="DP10" s="806"/>
      <c r="DQ10" s="804" t="s">
        <v>593</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576</v>
      </c>
      <c r="BT11" s="802"/>
      <c r="BU11" s="802"/>
      <c r="BV11" s="802"/>
      <c r="BW11" s="802"/>
      <c r="BX11" s="802"/>
      <c r="BY11" s="802"/>
      <c r="BZ11" s="802"/>
      <c r="CA11" s="802"/>
      <c r="CB11" s="802"/>
      <c r="CC11" s="802"/>
      <c r="CD11" s="802"/>
      <c r="CE11" s="802"/>
      <c r="CF11" s="802"/>
      <c r="CG11" s="803"/>
      <c r="CH11" s="804">
        <v>-10</v>
      </c>
      <c r="CI11" s="805"/>
      <c r="CJ11" s="805"/>
      <c r="CK11" s="805"/>
      <c r="CL11" s="806"/>
      <c r="CM11" s="804">
        <v>17</v>
      </c>
      <c r="CN11" s="805"/>
      <c r="CO11" s="805"/>
      <c r="CP11" s="805"/>
      <c r="CQ11" s="806"/>
      <c r="CR11" s="804">
        <v>15</v>
      </c>
      <c r="CS11" s="805"/>
      <c r="CT11" s="805"/>
      <c r="CU11" s="805"/>
      <c r="CV11" s="806"/>
      <c r="CW11" s="804" t="s">
        <v>602</v>
      </c>
      <c r="CX11" s="805"/>
      <c r="CY11" s="805"/>
      <c r="CZ11" s="805"/>
      <c r="DA11" s="806"/>
      <c r="DB11" s="804" t="s">
        <v>508</v>
      </c>
      <c r="DC11" s="805"/>
      <c r="DD11" s="805"/>
      <c r="DE11" s="805"/>
      <c r="DF11" s="806"/>
      <c r="DG11" s="804" t="s">
        <v>508</v>
      </c>
      <c r="DH11" s="805"/>
      <c r="DI11" s="805"/>
      <c r="DJ11" s="805"/>
      <c r="DK11" s="806"/>
      <c r="DL11" s="804" t="s">
        <v>508</v>
      </c>
      <c r="DM11" s="805"/>
      <c r="DN11" s="805"/>
      <c r="DO11" s="805"/>
      <c r="DP11" s="806"/>
      <c r="DQ11" s="804" t="s">
        <v>508</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577</v>
      </c>
      <c r="BT12" s="802"/>
      <c r="BU12" s="802"/>
      <c r="BV12" s="802"/>
      <c r="BW12" s="802"/>
      <c r="BX12" s="802"/>
      <c r="BY12" s="802"/>
      <c r="BZ12" s="802"/>
      <c r="CA12" s="802"/>
      <c r="CB12" s="802"/>
      <c r="CC12" s="802"/>
      <c r="CD12" s="802"/>
      <c r="CE12" s="802"/>
      <c r="CF12" s="802"/>
      <c r="CG12" s="803"/>
      <c r="CH12" s="804">
        <v>1</v>
      </c>
      <c r="CI12" s="805"/>
      <c r="CJ12" s="805"/>
      <c r="CK12" s="805"/>
      <c r="CL12" s="806"/>
      <c r="CM12" s="804">
        <v>42</v>
      </c>
      <c r="CN12" s="805"/>
      <c r="CO12" s="805"/>
      <c r="CP12" s="805"/>
      <c r="CQ12" s="806"/>
      <c r="CR12" s="804">
        <v>6</v>
      </c>
      <c r="CS12" s="805"/>
      <c r="CT12" s="805"/>
      <c r="CU12" s="805"/>
      <c r="CV12" s="806"/>
      <c r="CW12" s="804" t="s">
        <v>602</v>
      </c>
      <c r="CX12" s="805"/>
      <c r="CY12" s="805"/>
      <c r="CZ12" s="805"/>
      <c r="DA12" s="806"/>
      <c r="DB12" s="804" t="s">
        <v>508</v>
      </c>
      <c r="DC12" s="805"/>
      <c r="DD12" s="805"/>
      <c r="DE12" s="805"/>
      <c r="DF12" s="806"/>
      <c r="DG12" s="804" t="s">
        <v>508</v>
      </c>
      <c r="DH12" s="805"/>
      <c r="DI12" s="805"/>
      <c r="DJ12" s="805"/>
      <c r="DK12" s="806"/>
      <c r="DL12" s="804" t="s">
        <v>508</v>
      </c>
      <c r="DM12" s="805"/>
      <c r="DN12" s="805"/>
      <c r="DO12" s="805"/>
      <c r="DP12" s="806"/>
      <c r="DQ12" s="804" t="s">
        <v>508</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t="s">
        <v>578</v>
      </c>
      <c r="BT13" s="802"/>
      <c r="BU13" s="802"/>
      <c r="BV13" s="802"/>
      <c r="BW13" s="802"/>
      <c r="BX13" s="802"/>
      <c r="BY13" s="802"/>
      <c r="BZ13" s="802"/>
      <c r="CA13" s="802"/>
      <c r="CB13" s="802"/>
      <c r="CC13" s="802"/>
      <c r="CD13" s="802"/>
      <c r="CE13" s="802"/>
      <c r="CF13" s="802"/>
      <c r="CG13" s="803"/>
      <c r="CH13" s="804">
        <v>-5</v>
      </c>
      <c r="CI13" s="805"/>
      <c r="CJ13" s="805"/>
      <c r="CK13" s="805"/>
      <c r="CL13" s="806"/>
      <c r="CM13" s="804">
        <v>56</v>
      </c>
      <c r="CN13" s="805"/>
      <c r="CO13" s="805"/>
      <c r="CP13" s="805"/>
      <c r="CQ13" s="806"/>
      <c r="CR13" s="804">
        <v>37</v>
      </c>
      <c r="CS13" s="805"/>
      <c r="CT13" s="805"/>
      <c r="CU13" s="805"/>
      <c r="CV13" s="806"/>
      <c r="CW13" s="804" t="s">
        <v>602</v>
      </c>
      <c r="CX13" s="805"/>
      <c r="CY13" s="805"/>
      <c r="CZ13" s="805"/>
      <c r="DA13" s="806"/>
      <c r="DB13" s="804" t="s">
        <v>508</v>
      </c>
      <c r="DC13" s="805"/>
      <c r="DD13" s="805"/>
      <c r="DE13" s="805"/>
      <c r="DF13" s="806"/>
      <c r="DG13" s="804" t="s">
        <v>508</v>
      </c>
      <c r="DH13" s="805"/>
      <c r="DI13" s="805"/>
      <c r="DJ13" s="805"/>
      <c r="DK13" s="806"/>
      <c r="DL13" s="804" t="s">
        <v>508</v>
      </c>
      <c r="DM13" s="805"/>
      <c r="DN13" s="805"/>
      <c r="DO13" s="805"/>
      <c r="DP13" s="806"/>
      <c r="DQ13" s="804" t="s">
        <v>508</v>
      </c>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t="s">
        <v>579</v>
      </c>
      <c r="BT14" s="802"/>
      <c r="BU14" s="802"/>
      <c r="BV14" s="802"/>
      <c r="BW14" s="802"/>
      <c r="BX14" s="802"/>
      <c r="BY14" s="802"/>
      <c r="BZ14" s="802"/>
      <c r="CA14" s="802"/>
      <c r="CB14" s="802"/>
      <c r="CC14" s="802"/>
      <c r="CD14" s="802"/>
      <c r="CE14" s="802"/>
      <c r="CF14" s="802"/>
      <c r="CG14" s="803"/>
      <c r="CH14" s="804">
        <v>-12</v>
      </c>
      <c r="CI14" s="805"/>
      <c r="CJ14" s="805"/>
      <c r="CK14" s="805"/>
      <c r="CL14" s="806"/>
      <c r="CM14" s="804">
        <v>150</v>
      </c>
      <c r="CN14" s="805"/>
      <c r="CO14" s="805"/>
      <c r="CP14" s="805"/>
      <c r="CQ14" s="806"/>
      <c r="CR14" s="804">
        <v>24</v>
      </c>
      <c r="CS14" s="805"/>
      <c r="CT14" s="805"/>
      <c r="CU14" s="805"/>
      <c r="CV14" s="806"/>
      <c r="CW14" s="804" t="s">
        <v>602</v>
      </c>
      <c r="CX14" s="805"/>
      <c r="CY14" s="805"/>
      <c r="CZ14" s="805"/>
      <c r="DA14" s="806"/>
      <c r="DB14" s="804" t="s">
        <v>508</v>
      </c>
      <c r="DC14" s="805"/>
      <c r="DD14" s="805"/>
      <c r="DE14" s="805"/>
      <c r="DF14" s="806"/>
      <c r="DG14" s="804" t="s">
        <v>508</v>
      </c>
      <c r="DH14" s="805"/>
      <c r="DI14" s="805"/>
      <c r="DJ14" s="805"/>
      <c r="DK14" s="806"/>
      <c r="DL14" s="804" t="s">
        <v>508</v>
      </c>
      <c r="DM14" s="805"/>
      <c r="DN14" s="805"/>
      <c r="DO14" s="805"/>
      <c r="DP14" s="806"/>
      <c r="DQ14" s="804" t="s">
        <v>508</v>
      </c>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t="s">
        <v>580</v>
      </c>
      <c r="BT15" s="802"/>
      <c r="BU15" s="802"/>
      <c r="BV15" s="802"/>
      <c r="BW15" s="802"/>
      <c r="BX15" s="802"/>
      <c r="BY15" s="802"/>
      <c r="BZ15" s="802"/>
      <c r="CA15" s="802"/>
      <c r="CB15" s="802"/>
      <c r="CC15" s="802"/>
      <c r="CD15" s="802"/>
      <c r="CE15" s="802"/>
      <c r="CF15" s="802"/>
      <c r="CG15" s="803"/>
      <c r="CH15" s="804">
        <v>0</v>
      </c>
      <c r="CI15" s="805"/>
      <c r="CJ15" s="805"/>
      <c r="CK15" s="805"/>
      <c r="CL15" s="806"/>
      <c r="CM15" s="804">
        <v>12</v>
      </c>
      <c r="CN15" s="805"/>
      <c r="CO15" s="805"/>
      <c r="CP15" s="805"/>
      <c r="CQ15" s="806"/>
      <c r="CR15" s="804">
        <v>10</v>
      </c>
      <c r="CS15" s="805"/>
      <c r="CT15" s="805"/>
      <c r="CU15" s="805"/>
      <c r="CV15" s="806"/>
      <c r="CW15" s="804" t="s">
        <v>602</v>
      </c>
      <c r="CX15" s="805"/>
      <c r="CY15" s="805"/>
      <c r="CZ15" s="805"/>
      <c r="DA15" s="806"/>
      <c r="DB15" s="804" t="s">
        <v>508</v>
      </c>
      <c r="DC15" s="805"/>
      <c r="DD15" s="805"/>
      <c r="DE15" s="805"/>
      <c r="DF15" s="806"/>
      <c r="DG15" s="804" t="s">
        <v>508</v>
      </c>
      <c r="DH15" s="805"/>
      <c r="DI15" s="805"/>
      <c r="DJ15" s="805"/>
      <c r="DK15" s="806"/>
      <c r="DL15" s="804" t="s">
        <v>508</v>
      </c>
      <c r="DM15" s="805"/>
      <c r="DN15" s="805"/>
      <c r="DO15" s="805"/>
      <c r="DP15" s="806"/>
      <c r="DQ15" s="804" t="s">
        <v>508</v>
      </c>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t="s">
        <v>581</v>
      </c>
      <c r="BT16" s="802"/>
      <c r="BU16" s="802"/>
      <c r="BV16" s="802"/>
      <c r="BW16" s="802"/>
      <c r="BX16" s="802"/>
      <c r="BY16" s="802"/>
      <c r="BZ16" s="802"/>
      <c r="CA16" s="802"/>
      <c r="CB16" s="802"/>
      <c r="CC16" s="802"/>
      <c r="CD16" s="802"/>
      <c r="CE16" s="802"/>
      <c r="CF16" s="802"/>
      <c r="CG16" s="803"/>
      <c r="CH16" s="804">
        <v>3</v>
      </c>
      <c r="CI16" s="805"/>
      <c r="CJ16" s="805"/>
      <c r="CK16" s="805"/>
      <c r="CL16" s="806"/>
      <c r="CM16" s="804">
        <v>18</v>
      </c>
      <c r="CN16" s="805"/>
      <c r="CO16" s="805"/>
      <c r="CP16" s="805"/>
      <c r="CQ16" s="806"/>
      <c r="CR16" s="804">
        <v>5</v>
      </c>
      <c r="CS16" s="805"/>
      <c r="CT16" s="805"/>
      <c r="CU16" s="805"/>
      <c r="CV16" s="806"/>
      <c r="CW16" s="804">
        <v>103</v>
      </c>
      <c r="CX16" s="805"/>
      <c r="CY16" s="805"/>
      <c r="CZ16" s="805"/>
      <c r="DA16" s="806"/>
      <c r="DB16" s="804" t="s">
        <v>508</v>
      </c>
      <c r="DC16" s="805"/>
      <c r="DD16" s="805"/>
      <c r="DE16" s="805"/>
      <c r="DF16" s="806"/>
      <c r="DG16" s="804" t="s">
        <v>508</v>
      </c>
      <c r="DH16" s="805"/>
      <c r="DI16" s="805"/>
      <c r="DJ16" s="805"/>
      <c r="DK16" s="806"/>
      <c r="DL16" s="804" t="s">
        <v>508</v>
      </c>
      <c r="DM16" s="805"/>
      <c r="DN16" s="805"/>
      <c r="DO16" s="805"/>
      <c r="DP16" s="806"/>
      <c r="DQ16" s="804" t="s">
        <v>508</v>
      </c>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391</v>
      </c>
      <c r="B23" s="817" t="s">
        <v>392</v>
      </c>
      <c r="C23" s="818"/>
      <c r="D23" s="818"/>
      <c r="E23" s="818"/>
      <c r="F23" s="818"/>
      <c r="G23" s="818"/>
      <c r="H23" s="818"/>
      <c r="I23" s="818"/>
      <c r="J23" s="818"/>
      <c r="K23" s="818"/>
      <c r="L23" s="818"/>
      <c r="M23" s="818"/>
      <c r="N23" s="818"/>
      <c r="O23" s="818"/>
      <c r="P23" s="819"/>
      <c r="Q23" s="820">
        <f>SUM(Q7,Q8,Q9)</f>
        <v>79537</v>
      </c>
      <c r="R23" s="821"/>
      <c r="S23" s="821"/>
      <c r="T23" s="821"/>
      <c r="U23" s="821"/>
      <c r="V23" s="821">
        <f>SUM(V7,V8,V9)</f>
        <v>77327</v>
      </c>
      <c r="W23" s="821"/>
      <c r="X23" s="821"/>
      <c r="Y23" s="821"/>
      <c r="Z23" s="821"/>
      <c r="AA23" s="821">
        <f>SUM(AA7,AA8,AA9)</f>
        <v>2210</v>
      </c>
      <c r="AB23" s="821"/>
      <c r="AC23" s="821"/>
      <c r="AD23" s="821"/>
      <c r="AE23" s="822"/>
      <c r="AF23" s="823">
        <v>2172</v>
      </c>
      <c r="AG23" s="821"/>
      <c r="AH23" s="821"/>
      <c r="AI23" s="821"/>
      <c r="AJ23" s="824"/>
      <c r="AK23" s="825"/>
      <c r="AL23" s="826"/>
      <c r="AM23" s="826"/>
      <c r="AN23" s="826"/>
      <c r="AO23" s="826"/>
      <c r="AP23" s="821">
        <f>SUM(AP7)</f>
        <v>79799</v>
      </c>
      <c r="AQ23" s="821"/>
      <c r="AR23" s="821"/>
      <c r="AS23" s="821"/>
      <c r="AT23" s="821"/>
      <c r="AU23" s="837"/>
      <c r="AV23" s="837"/>
      <c r="AW23" s="837"/>
      <c r="AX23" s="837"/>
      <c r="AY23" s="838"/>
      <c r="AZ23" s="839" t="s">
        <v>129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394</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370</v>
      </c>
      <c r="B26" s="756"/>
      <c r="C26" s="756"/>
      <c r="D26" s="756"/>
      <c r="E26" s="756"/>
      <c r="F26" s="756"/>
      <c r="G26" s="756"/>
      <c r="H26" s="756"/>
      <c r="I26" s="756"/>
      <c r="J26" s="756"/>
      <c r="K26" s="756"/>
      <c r="L26" s="756"/>
      <c r="M26" s="756"/>
      <c r="N26" s="756"/>
      <c r="O26" s="756"/>
      <c r="P26" s="757"/>
      <c r="Q26" s="761" t="s">
        <v>395</v>
      </c>
      <c r="R26" s="762"/>
      <c r="S26" s="762"/>
      <c r="T26" s="762"/>
      <c r="U26" s="763"/>
      <c r="V26" s="761" t="s">
        <v>396</v>
      </c>
      <c r="W26" s="762"/>
      <c r="X26" s="762"/>
      <c r="Y26" s="762"/>
      <c r="Z26" s="763"/>
      <c r="AA26" s="761" t="s">
        <v>397</v>
      </c>
      <c r="AB26" s="762"/>
      <c r="AC26" s="762"/>
      <c r="AD26" s="762"/>
      <c r="AE26" s="762"/>
      <c r="AF26" s="842" t="s">
        <v>398</v>
      </c>
      <c r="AG26" s="843"/>
      <c r="AH26" s="843"/>
      <c r="AI26" s="843"/>
      <c r="AJ26" s="844"/>
      <c r="AK26" s="762" t="s">
        <v>399</v>
      </c>
      <c r="AL26" s="762"/>
      <c r="AM26" s="762"/>
      <c r="AN26" s="762"/>
      <c r="AO26" s="763"/>
      <c r="AP26" s="761" t="s">
        <v>400</v>
      </c>
      <c r="AQ26" s="762"/>
      <c r="AR26" s="762"/>
      <c r="AS26" s="762"/>
      <c r="AT26" s="763"/>
      <c r="AU26" s="761" t="s">
        <v>401</v>
      </c>
      <c r="AV26" s="762"/>
      <c r="AW26" s="762"/>
      <c r="AX26" s="762"/>
      <c r="AY26" s="763"/>
      <c r="AZ26" s="761" t="s">
        <v>402</v>
      </c>
      <c r="BA26" s="762"/>
      <c r="BB26" s="762"/>
      <c r="BC26" s="762"/>
      <c r="BD26" s="763"/>
      <c r="BE26" s="761" t="s">
        <v>377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403</v>
      </c>
      <c r="C28" s="778"/>
      <c r="D28" s="778"/>
      <c r="E28" s="778"/>
      <c r="F28" s="778"/>
      <c r="G28" s="778"/>
      <c r="H28" s="778"/>
      <c r="I28" s="778"/>
      <c r="J28" s="778"/>
      <c r="K28" s="778"/>
      <c r="L28" s="778"/>
      <c r="M28" s="778"/>
      <c r="N28" s="778"/>
      <c r="O28" s="778"/>
      <c r="P28" s="779"/>
      <c r="Q28" s="850">
        <v>14307</v>
      </c>
      <c r="R28" s="851"/>
      <c r="S28" s="851"/>
      <c r="T28" s="851"/>
      <c r="U28" s="851"/>
      <c r="V28" s="851">
        <v>12377</v>
      </c>
      <c r="W28" s="851"/>
      <c r="X28" s="851"/>
      <c r="Y28" s="851"/>
      <c r="Z28" s="851"/>
      <c r="AA28" s="851">
        <v>1929</v>
      </c>
      <c r="AB28" s="851"/>
      <c r="AC28" s="851"/>
      <c r="AD28" s="851"/>
      <c r="AE28" s="852"/>
      <c r="AF28" s="853">
        <v>1929</v>
      </c>
      <c r="AG28" s="851"/>
      <c r="AH28" s="851"/>
      <c r="AI28" s="851"/>
      <c r="AJ28" s="854"/>
      <c r="AK28" s="855">
        <v>845</v>
      </c>
      <c r="AL28" s="856"/>
      <c r="AM28" s="856"/>
      <c r="AN28" s="856"/>
      <c r="AO28" s="856"/>
      <c r="AP28" s="856" t="s">
        <v>591</v>
      </c>
      <c r="AQ28" s="856"/>
      <c r="AR28" s="856"/>
      <c r="AS28" s="856"/>
      <c r="AT28" s="856"/>
      <c r="AU28" s="856" t="s">
        <v>591</v>
      </c>
      <c r="AV28" s="856"/>
      <c r="AW28" s="856"/>
      <c r="AX28" s="856"/>
      <c r="AY28" s="856"/>
      <c r="AZ28" s="856" t="s">
        <v>591</v>
      </c>
      <c r="BA28" s="856"/>
      <c r="BB28" s="856"/>
      <c r="BC28" s="856"/>
      <c r="BD28" s="856"/>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404</v>
      </c>
      <c r="C29" s="809"/>
      <c r="D29" s="809"/>
      <c r="E29" s="809"/>
      <c r="F29" s="809"/>
      <c r="G29" s="809"/>
      <c r="H29" s="809"/>
      <c r="I29" s="809"/>
      <c r="J29" s="809"/>
      <c r="K29" s="809"/>
      <c r="L29" s="809"/>
      <c r="M29" s="809"/>
      <c r="N29" s="809"/>
      <c r="O29" s="809"/>
      <c r="P29" s="810"/>
      <c r="Q29" s="811">
        <v>16936</v>
      </c>
      <c r="R29" s="812"/>
      <c r="S29" s="812"/>
      <c r="T29" s="812"/>
      <c r="U29" s="812"/>
      <c r="V29" s="812">
        <v>15785</v>
      </c>
      <c r="W29" s="812"/>
      <c r="X29" s="812"/>
      <c r="Y29" s="812"/>
      <c r="Z29" s="812"/>
      <c r="AA29" s="812">
        <v>1152</v>
      </c>
      <c r="AB29" s="812"/>
      <c r="AC29" s="812"/>
      <c r="AD29" s="812"/>
      <c r="AE29" s="813"/>
      <c r="AF29" s="814">
        <v>1152</v>
      </c>
      <c r="AG29" s="815"/>
      <c r="AH29" s="815"/>
      <c r="AI29" s="815"/>
      <c r="AJ29" s="816"/>
      <c r="AK29" s="860">
        <v>2215</v>
      </c>
      <c r="AL29" s="857"/>
      <c r="AM29" s="857"/>
      <c r="AN29" s="857"/>
      <c r="AO29" s="857"/>
      <c r="AP29" s="857" t="s">
        <v>591</v>
      </c>
      <c r="AQ29" s="857"/>
      <c r="AR29" s="857"/>
      <c r="AS29" s="857"/>
      <c r="AT29" s="857"/>
      <c r="AU29" s="857" t="s">
        <v>591</v>
      </c>
      <c r="AV29" s="857"/>
      <c r="AW29" s="857"/>
      <c r="AX29" s="857"/>
      <c r="AY29" s="857"/>
      <c r="AZ29" s="857" t="s">
        <v>591</v>
      </c>
      <c r="BA29" s="857"/>
      <c r="BB29" s="857"/>
      <c r="BC29" s="857"/>
      <c r="BD29" s="857"/>
      <c r="BE29" s="858"/>
      <c r="BF29" s="858"/>
      <c r="BG29" s="858"/>
      <c r="BH29" s="858"/>
      <c r="BI29" s="859"/>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405</v>
      </c>
      <c r="C30" s="809"/>
      <c r="D30" s="809"/>
      <c r="E30" s="809"/>
      <c r="F30" s="809"/>
      <c r="G30" s="809"/>
      <c r="H30" s="809"/>
      <c r="I30" s="809"/>
      <c r="J30" s="809"/>
      <c r="K30" s="809"/>
      <c r="L30" s="809"/>
      <c r="M30" s="809"/>
      <c r="N30" s="809"/>
      <c r="O30" s="809"/>
      <c r="P30" s="810"/>
      <c r="Q30" s="811">
        <v>1672</v>
      </c>
      <c r="R30" s="812"/>
      <c r="S30" s="812"/>
      <c r="T30" s="812"/>
      <c r="U30" s="812"/>
      <c r="V30" s="812">
        <v>1667</v>
      </c>
      <c r="W30" s="812"/>
      <c r="X30" s="812"/>
      <c r="Y30" s="812"/>
      <c r="Z30" s="812"/>
      <c r="AA30" s="812">
        <v>5</v>
      </c>
      <c r="AB30" s="812"/>
      <c r="AC30" s="812"/>
      <c r="AD30" s="812"/>
      <c r="AE30" s="813"/>
      <c r="AF30" s="814">
        <v>5</v>
      </c>
      <c r="AG30" s="815"/>
      <c r="AH30" s="815"/>
      <c r="AI30" s="815"/>
      <c r="AJ30" s="816"/>
      <c r="AK30" s="860">
        <v>476</v>
      </c>
      <c r="AL30" s="857"/>
      <c r="AM30" s="857"/>
      <c r="AN30" s="857"/>
      <c r="AO30" s="857"/>
      <c r="AP30" s="857" t="s">
        <v>591</v>
      </c>
      <c r="AQ30" s="857"/>
      <c r="AR30" s="857"/>
      <c r="AS30" s="857"/>
      <c r="AT30" s="857"/>
      <c r="AU30" s="857" t="s">
        <v>591</v>
      </c>
      <c r="AV30" s="857"/>
      <c r="AW30" s="857"/>
      <c r="AX30" s="857"/>
      <c r="AY30" s="857"/>
      <c r="AZ30" s="857" t="s">
        <v>591</v>
      </c>
      <c r="BA30" s="857"/>
      <c r="BB30" s="857"/>
      <c r="BC30" s="857"/>
      <c r="BD30" s="857"/>
      <c r="BE30" s="858"/>
      <c r="BF30" s="858"/>
      <c r="BG30" s="858"/>
      <c r="BH30" s="858"/>
      <c r="BI30" s="859"/>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406</v>
      </c>
      <c r="C31" s="809"/>
      <c r="D31" s="809"/>
      <c r="E31" s="809"/>
      <c r="F31" s="809"/>
      <c r="G31" s="809"/>
      <c r="H31" s="809"/>
      <c r="I31" s="809"/>
      <c r="J31" s="809"/>
      <c r="K31" s="809"/>
      <c r="L31" s="809"/>
      <c r="M31" s="809"/>
      <c r="N31" s="809"/>
      <c r="O31" s="809"/>
      <c r="P31" s="810"/>
      <c r="Q31" s="811">
        <v>14597</v>
      </c>
      <c r="R31" s="812"/>
      <c r="S31" s="812"/>
      <c r="T31" s="812"/>
      <c r="U31" s="812"/>
      <c r="V31" s="812">
        <v>13806</v>
      </c>
      <c r="W31" s="812"/>
      <c r="X31" s="812"/>
      <c r="Y31" s="812"/>
      <c r="Z31" s="812"/>
      <c r="AA31" s="812">
        <v>791</v>
      </c>
      <c r="AB31" s="812"/>
      <c r="AC31" s="812"/>
      <c r="AD31" s="812"/>
      <c r="AE31" s="813"/>
      <c r="AF31" s="814">
        <v>2384</v>
      </c>
      <c r="AG31" s="815"/>
      <c r="AH31" s="815"/>
      <c r="AI31" s="815"/>
      <c r="AJ31" s="816"/>
      <c r="AK31" s="860">
        <v>2031</v>
      </c>
      <c r="AL31" s="857"/>
      <c r="AM31" s="857"/>
      <c r="AN31" s="857"/>
      <c r="AO31" s="857"/>
      <c r="AP31" s="857">
        <v>12202</v>
      </c>
      <c r="AQ31" s="857"/>
      <c r="AR31" s="857"/>
      <c r="AS31" s="857"/>
      <c r="AT31" s="857"/>
      <c r="AU31" s="857">
        <v>8139</v>
      </c>
      <c r="AV31" s="857"/>
      <c r="AW31" s="857"/>
      <c r="AX31" s="857"/>
      <c r="AY31" s="857"/>
      <c r="AZ31" s="857" t="s">
        <v>591</v>
      </c>
      <c r="BA31" s="857"/>
      <c r="BB31" s="857"/>
      <c r="BC31" s="857"/>
      <c r="BD31" s="857"/>
      <c r="BE31" s="858" t="s">
        <v>407</v>
      </c>
      <c r="BF31" s="858"/>
      <c r="BG31" s="858"/>
      <c r="BH31" s="858"/>
      <c r="BI31" s="859"/>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408</v>
      </c>
      <c r="C32" s="809"/>
      <c r="D32" s="809"/>
      <c r="E32" s="809"/>
      <c r="F32" s="809"/>
      <c r="G32" s="809"/>
      <c r="H32" s="809"/>
      <c r="I32" s="809"/>
      <c r="J32" s="809"/>
      <c r="K32" s="809"/>
      <c r="L32" s="809"/>
      <c r="M32" s="809"/>
      <c r="N32" s="809"/>
      <c r="O32" s="809"/>
      <c r="P32" s="810"/>
      <c r="Q32" s="811">
        <v>3399</v>
      </c>
      <c r="R32" s="812"/>
      <c r="S32" s="812"/>
      <c r="T32" s="812"/>
      <c r="U32" s="812"/>
      <c r="V32" s="812">
        <v>2943</v>
      </c>
      <c r="W32" s="812"/>
      <c r="X32" s="812"/>
      <c r="Y32" s="812"/>
      <c r="Z32" s="812"/>
      <c r="AA32" s="812">
        <v>456</v>
      </c>
      <c r="AB32" s="812"/>
      <c r="AC32" s="812"/>
      <c r="AD32" s="812"/>
      <c r="AE32" s="813"/>
      <c r="AF32" s="814">
        <v>5030</v>
      </c>
      <c r="AG32" s="815"/>
      <c r="AH32" s="815"/>
      <c r="AI32" s="815"/>
      <c r="AJ32" s="816"/>
      <c r="AK32" s="860">
        <v>149</v>
      </c>
      <c r="AL32" s="857"/>
      <c r="AM32" s="857"/>
      <c r="AN32" s="857"/>
      <c r="AO32" s="857"/>
      <c r="AP32" s="857">
        <v>3339</v>
      </c>
      <c r="AQ32" s="857"/>
      <c r="AR32" s="857"/>
      <c r="AS32" s="857"/>
      <c r="AT32" s="857"/>
      <c r="AU32" s="857">
        <v>331</v>
      </c>
      <c r="AV32" s="857"/>
      <c r="AW32" s="857"/>
      <c r="AX32" s="857"/>
      <c r="AY32" s="857"/>
      <c r="AZ32" s="857" t="s">
        <v>591</v>
      </c>
      <c r="BA32" s="857"/>
      <c r="BB32" s="857"/>
      <c r="BC32" s="857"/>
      <c r="BD32" s="857"/>
      <c r="BE32" s="858" t="s">
        <v>407</v>
      </c>
      <c r="BF32" s="858"/>
      <c r="BG32" s="858"/>
      <c r="BH32" s="858"/>
      <c r="BI32" s="859"/>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409</v>
      </c>
      <c r="C33" s="809"/>
      <c r="D33" s="809"/>
      <c r="E33" s="809"/>
      <c r="F33" s="809"/>
      <c r="G33" s="809"/>
      <c r="H33" s="809"/>
      <c r="I33" s="809"/>
      <c r="J33" s="809"/>
      <c r="K33" s="809"/>
      <c r="L33" s="809"/>
      <c r="M33" s="809"/>
      <c r="N33" s="809"/>
      <c r="O33" s="809"/>
      <c r="P33" s="810"/>
      <c r="Q33" s="811">
        <v>4609</v>
      </c>
      <c r="R33" s="812"/>
      <c r="S33" s="812"/>
      <c r="T33" s="812"/>
      <c r="U33" s="812"/>
      <c r="V33" s="812">
        <v>4831</v>
      </c>
      <c r="W33" s="812"/>
      <c r="X33" s="812"/>
      <c r="Y33" s="812"/>
      <c r="Z33" s="812"/>
      <c r="AA33" s="812">
        <v>-222</v>
      </c>
      <c r="AB33" s="812"/>
      <c r="AC33" s="812"/>
      <c r="AD33" s="812"/>
      <c r="AE33" s="813"/>
      <c r="AF33" s="814">
        <v>938</v>
      </c>
      <c r="AG33" s="815"/>
      <c r="AH33" s="815"/>
      <c r="AI33" s="815"/>
      <c r="AJ33" s="816"/>
      <c r="AK33" s="860">
        <v>1843</v>
      </c>
      <c r="AL33" s="857"/>
      <c r="AM33" s="857"/>
      <c r="AN33" s="857"/>
      <c r="AO33" s="857"/>
      <c r="AP33" s="857">
        <v>28165</v>
      </c>
      <c r="AQ33" s="857"/>
      <c r="AR33" s="857"/>
      <c r="AS33" s="857"/>
      <c r="AT33" s="857"/>
      <c r="AU33" s="857">
        <v>14984</v>
      </c>
      <c r="AV33" s="857"/>
      <c r="AW33" s="857"/>
      <c r="AX33" s="857"/>
      <c r="AY33" s="857"/>
      <c r="AZ33" s="857" t="s">
        <v>591</v>
      </c>
      <c r="BA33" s="857"/>
      <c r="BB33" s="857"/>
      <c r="BC33" s="857"/>
      <c r="BD33" s="857"/>
      <c r="BE33" s="858" t="s">
        <v>407</v>
      </c>
      <c r="BF33" s="858"/>
      <c r="BG33" s="858"/>
      <c r="BH33" s="858"/>
      <c r="BI33" s="859"/>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410</v>
      </c>
      <c r="C34" s="809"/>
      <c r="D34" s="809"/>
      <c r="E34" s="809"/>
      <c r="F34" s="809"/>
      <c r="G34" s="809"/>
      <c r="H34" s="809"/>
      <c r="I34" s="809"/>
      <c r="J34" s="809"/>
      <c r="K34" s="809"/>
      <c r="L34" s="809"/>
      <c r="M34" s="809"/>
      <c r="N34" s="809"/>
      <c r="O34" s="809"/>
      <c r="P34" s="810"/>
      <c r="Q34" s="811">
        <v>982</v>
      </c>
      <c r="R34" s="812"/>
      <c r="S34" s="812"/>
      <c r="T34" s="812"/>
      <c r="U34" s="812"/>
      <c r="V34" s="812">
        <v>935</v>
      </c>
      <c r="W34" s="812"/>
      <c r="X34" s="812"/>
      <c r="Y34" s="812"/>
      <c r="Z34" s="812"/>
      <c r="AA34" s="812">
        <v>47</v>
      </c>
      <c r="AB34" s="812"/>
      <c r="AC34" s="812"/>
      <c r="AD34" s="812"/>
      <c r="AE34" s="813"/>
      <c r="AF34" s="814">
        <v>383</v>
      </c>
      <c r="AG34" s="815"/>
      <c r="AH34" s="815"/>
      <c r="AI34" s="815"/>
      <c r="AJ34" s="816"/>
      <c r="AK34" s="860">
        <v>708</v>
      </c>
      <c r="AL34" s="857"/>
      <c r="AM34" s="857"/>
      <c r="AN34" s="857"/>
      <c r="AO34" s="857"/>
      <c r="AP34" s="857">
        <v>4597</v>
      </c>
      <c r="AQ34" s="857"/>
      <c r="AR34" s="857"/>
      <c r="AS34" s="857"/>
      <c r="AT34" s="857"/>
      <c r="AU34" s="857">
        <v>3903</v>
      </c>
      <c r="AV34" s="857"/>
      <c r="AW34" s="857"/>
      <c r="AX34" s="857"/>
      <c r="AY34" s="857"/>
      <c r="AZ34" s="857" t="s">
        <v>591</v>
      </c>
      <c r="BA34" s="857"/>
      <c r="BB34" s="857"/>
      <c r="BC34" s="857"/>
      <c r="BD34" s="857"/>
      <c r="BE34" s="858" t="s">
        <v>407</v>
      </c>
      <c r="BF34" s="858"/>
      <c r="BG34" s="858"/>
      <c r="BH34" s="858"/>
      <c r="BI34" s="859"/>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411</v>
      </c>
      <c r="C35" s="809"/>
      <c r="D35" s="809"/>
      <c r="E35" s="809"/>
      <c r="F35" s="809"/>
      <c r="G35" s="809"/>
      <c r="H35" s="809"/>
      <c r="I35" s="809"/>
      <c r="J35" s="809"/>
      <c r="K35" s="809"/>
      <c r="L35" s="809"/>
      <c r="M35" s="809"/>
      <c r="N35" s="809"/>
      <c r="O35" s="809"/>
      <c r="P35" s="810"/>
      <c r="Q35" s="811">
        <v>66</v>
      </c>
      <c r="R35" s="812"/>
      <c r="S35" s="812"/>
      <c r="T35" s="812"/>
      <c r="U35" s="812"/>
      <c r="V35" s="812">
        <v>62</v>
      </c>
      <c r="W35" s="812"/>
      <c r="X35" s="812"/>
      <c r="Y35" s="812"/>
      <c r="Z35" s="812"/>
      <c r="AA35" s="812">
        <v>4</v>
      </c>
      <c r="AB35" s="812"/>
      <c r="AC35" s="812"/>
      <c r="AD35" s="812"/>
      <c r="AE35" s="813"/>
      <c r="AF35" s="814">
        <v>33</v>
      </c>
      <c r="AG35" s="815"/>
      <c r="AH35" s="815"/>
      <c r="AI35" s="815"/>
      <c r="AJ35" s="816"/>
      <c r="AK35" s="860">
        <v>36</v>
      </c>
      <c r="AL35" s="857"/>
      <c r="AM35" s="857"/>
      <c r="AN35" s="857"/>
      <c r="AO35" s="857"/>
      <c r="AP35" s="857">
        <v>117</v>
      </c>
      <c r="AQ35" s="857"/>
      <c r="AR35" s="857"/>
      <c r="AS35" s="857"/>
      <c r="AT35" s="857"/>
      <c r="AU35" s="857">
        <v>117</v>
      </c>
      <c r="AV35" s="857"/>
      <c r="AW35" s="857"/>
      <c r="AX35" s="857"/>
      <c r="AY35" s="857"/>
      <c r="AZ35" s="857" t="s">
        <v>591</v>
      </c>
      <c r="BA35" s="857"/>
      <c r="BB35" s="857"/>
      <c r="BC35" s="857"/>
      <c r="BD35" s="857"/>
      <c r="BE35" s="858" t="s">
        <v>407</v>
      </c>
      <c r="BF35" s="858"/>
      <c r="BG35" s="858"/>
      <c r="BH35" s="858"/>
      <c r="BI35" s="859"/>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0"/>
      <c r="AL36" s="857"/>
      <c r="AM36" s="857"/>
      <c r="AN36" s="857"/>
      <c r="AO36" s="857"/>
      <c r="AP36" s="857"/>
      <c r="AQ36" s="857"/>
      <c r="AR36" s="857"/>
      <c r="AS36" s="857"/>
      <c r="AT36" s="857"/>
      <c r="AU36" s="857"/>
      <c r="AV36" s="857"/>
      <c r="AW36" s="857"/>
      <c r="AX36" s="857"/>
      <c r="AY36" s="857"/>
      <c r="AZ36" s="861"/>
      <c r="BA36" s="861"/>
      <c r="BB36" s="861"/>
      <c r="BC36" s="861"/>
      <c r="BD36" s="861"/>
      <c r="BE36" s="858"/>
      <c r="BF36" s="858"/>
      <c r="BG36" s="858"/>
      <c r="BH36" s="858"/>
      <c r="BI36" s="859"/>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0"/>
      <c r="AL37" s="857"/>
      <c r="AM37" s="857"/>
      <c r="AN37" s="857"/>
      <c r="AO37" s="857"/>
      <c r="AP37" s="857"/>
      <c r="AQ37" s="857"/>
      <c r="AR37" s="857"/>
      <c r="AS37" s="857"/>
      <c r="AT37" s="857"/>
      <c r="AU37" s="857"/>
      <c r="AV37" s="857"/>
      <c r="AW37" s="857"/>
      <c r="AX37" s="857"/>
      <c r="AY37" s="857"/>
      <c r="AZ37" s="861"/>
      <c r="BA37" s="861"/>
      <c r="BB37" s="861"/>
      <c r="BC37" s="861"/>
      <c r="BD37" s="861"/>
      <c r="BE37" s="858"/>
      <c r="BF37" s="858"/>
      <c r="BG37" s="858"/>
      <c r="BH37" s="858"/>
      <c r="BI37" s="859"/>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0"/>
      <c r="AL38" s="857"/>
      <c r="AM38" s="857"/>
      <c r="AN38" s="857"/>
      <c r="AO38" s="857"/>
      <c r="AP38" s="857"/>
      <c r="AQ38" s="857"/>
      <c r="AR38" s="857"/>
      <c r="AS38" s="857"/>
      <c r="AT38" s="857"/>
      <c r="AU38" s="857"/>
      <c r="AV38" s="857"/>
      <c r="AW38" s="857"/>
      <c r="AX38" s="857"/>
      <c r="AY38" s="857"/>
      <c r="AZ38" s="861"/>
      <c r="BA38" s="861"/>
      <c r="BB38" s="861"/>
      <c r="BC38" s="861"/>
      <c r="BD38" s="861"/>
      <c r="BE38" s="858"/>
      <c r="BF38" s="858"/>
      <c r="BG38" s="858"/>
      <c r="BH38" s="858"/>
      <c r="BI38" s="859"/>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0"/>
      <c r="AL39" s="857"/>
      <c r="AM39" s="857"/>
      <c r="AN39" s="857"/>
      <c r="AO39" s="857"/>
      <c r="AP39" s="857"/>
      <c r="AQ39" s="857"/>
      <c r="AR39" s="857"/>
      <c r="AS39" s="857"/>
      <c r="AT39" s="857"/>
      <c r="AU39" s="857"/>
      <c r="AV39" s="857"/>
      <c r="AW39" s="857"/>
      <c r="AX39" s="857"/>
      <c r="AY39" s="857"/>
      <c r="AZ39" s="861"/>
      <c r="BA39" s="861"/>
      <c r="BB39" s="861"/>
      <c r="BC39" s="861"/>
      <c r="BD39" s="861"/>
      <c r="BE39" s="858"/>
      <c r="BF39" s="858"/>
      <c r="BG39" s="858"/>
      <c r="BH39" s="858"/>
      <c r="BI39" s="859"/>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0"/>
      <c r="AL40" s="857"/>
      <c r="AM40" s="857"/>
      <c r="AN40" s="857"/>
      <c r="AO40" s="857"/>
      <c r="AP40" s="857"/>
      <c r="AQ40" s="857"/>
      <c r="AR40" s="857"/>
      <c r="AS40" s="857"/>
      <c r="AT40" s="857"/>
      <c r="AU40" s="857"/>
      <c r="AV40" s="857"/>
      <c r="AW40" s="857"/>
      <c r="AX40" s="857"/>
      <c r="AY40" s="857"/>
      <c r="AZ40" s="861"/>
      <c r="BA40" s="861"/>
      <c r="BB40" s="861"/>
      <c r="BC40" s="861"/>
      <c r="BD40" s="861"/>
      <c r="BE40" s="858"/>
      <c r="BF40" s="858"/>
      <c r="BG40" s="858"/>
      <c r="BH40" s="858"/>
      <c r="BI40" s="859"/>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0"/>
      <c r="AL41" s="857"/>
      <c r="AM41" s="857"/>
      <c r="AN41" s="857"/>
      <c r="AO41" s="857"/>
      <c r="AP41" s="857"/>
      <c r="AQ41" s="857"/>
      <c r="AR41" s="857"/>
      <c r="AS41" s="857"/>
      <c r="AT41" s="857"/>
      <c r="AU41" s="857"/>
      <c r="AV41" s="857"/>
      <c r="AW41" s="857"/>
      <c r="AX41" s="857"/>
      <c r="AY41" s="857"/>
      <c r="AZ41" s="861"/>
      <c r="BA41" s="861"/>
      <c r="BB41" s="861"/>
      <c r="BC41" s="861"/>
      <c r="BD41" s="861"/>
      <c r="BE41" s="858"/>
      <c r="BF41" s="858"/>
      <c r="BG41" s="858"/>
      <c r="BH41" s="858"/>
      <c r="BI41" s="859"/>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0"/>
      <c r="AL42" s="857"/>
      <c r="AM42" s="857"/>
      <c r="AN42" s="857"/>
      <c r="AO42" s="857"/>
      <c r="AP42" s="857"/>
      <c r="AQ42" s="857"/>
      <c r="AR42" s="857"/>
      <c r="AS42" s="857"/>
      <c r="AT42" s="857"/>
      <c r="AU42" s="857"/>
      <c r="AV42" s="857"/>
      <c r="AW42" s="857"/>
      <c r="AX42" s="857"/>
      <c r="AY42" s="857"/>
      <c r="AZ42" s="861"/>
      <c r="BA42" s="861"/>
      <c r="BB42" s="861"/>
      <c r="BC42" s="861"/>
      <c r="BD42" s="861"/>
      <c r="BE42" s="858"/>
      <c r="BF42" s="858"/>
      <c r="BG42" s="858"/>
      <c r="BH42" s="858"/>
      <c r="BI42" s="859"/>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0"/>
      <c r="AL43" s="857"/>
      <c r="AM43" s="857"/>
      <c r="AN43" s="857"/>
      <c r="AO43" s="857"/>
      <c r="AP43" s="857"/>
      <c r="AQ43" s="857"/>
      <c r="AR43" s="857"/>
      <c r="AS43" s="857"/>
      <c r="AT43" s="857"/>
      <c r="AU43" s="857"/>
      <c r="AV43" s="857"/>
      <c r="AW43" s="857"/>
      <c r="AX43" s="857"/>
      <c r="AY43" s="857"/>
      <c r="AZ43" s="861"/>
      <c r="BA43" s="861"/>
      <c r="BB43" s="861"/>
      <c r="BC43" s="861"/>
      <c r="BD43" s="861"/>
      <c r="BE43" s="858"/>
      <c r="BF43" s="858"/>
      <c r="BG43" s="858"/>
      <c r="BH43" s="858"/>
      <c r="BI43" s="859"/>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0"/>
      <c r="AL44" s="857"/>
      <c r="AM44" s="857"/>
      <c r="AN44" s="857"/>
      <c r="AO44" s="857"/>
      <c r="AP44" s="857"/>
      <c r="AQ44" s="857"/>
      <c r="AR44" s="857"/>
      <c r="AS44" s="857"/>
      <c r="AT44" s="857"/>
      <c r="AU44" s="857"/>
      <c r="AV44" s="857"/>
      <c r="AW44" s="857"/>
      <c r="AX44" s="857"/>
      <c r="AY44" s="857"/>
      <c r="AZ44" s="861"/>
      <c r="BA44" s="861"/>
      <c r="BB44" s="861"/>
      <c r="BC44" s="861"/>
      <c r="BD44" s="861"/>
      <c r="BE44" s="858"/>
      <c r="BF44" s="858"/>
      <c r="BG44" s="858"/>
      <c r="BH44" s="858"/>
      <c r="BI44" s="859"/>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0"/>
      <c r="AL45" s="857"/>
      <c r="AM45" s="857"/>
      <c r="AN45" s="857"/>
      <c r="AO45" s="857"/>
      <c r="AP45" s="857"/>
      <c r="AQ45" s="857"/>
      <c r="AR45" s="857"/>
      <c r="AS45" s="857"/>
      <c r="AT45" s="857"/>
      <c r="AU45" s="857"/>
      <c r="AV45" s="857"/>
      <c r="AW45" s="857"/>
      <c r="AX45" s="857"/>
      <c r="AY45" s="857"/>
      <c r="AZ45" s="861"/>
      <c r="BA45" s="861"/>
      <c r="BB45" s="861"/>
      <c r="BC45" s="861"/>
      <c r="BD45" s="861"/>
      <c r="BE45" s="858"/>
      <c r="BF45" s="858"/>
      <c r="BG45" s="858"/>
      <c r="BH45" s="858"/>
      <c r="BI45" s="859"/>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0"/>
      <c r="AL46" s="857"/>
      <c r="AM46" s="857"/>
      <c r="AN46" s="857"/>
      <c r="AO46" s="857"/>
      <c r="AP46" s="857"/>
      <c r="AQ46" s="857"/>
      <c r="AR46" s="857"/>
      <c r="AS46" s="857"/>
      <c r="AT46" s="857"/>
      <c r="AU46" s="857"/>
      <c r="AV46" s="857"/>
      <c r="AW46" s="857"/>
      <c r="AX46" s="857"/>
      <c r="AY46" s="857"/>
      <c r="AZ46" s="861"/>
      <c r="BA46" s="861"/>
      <c r="BB46" s="861"/>
      <c r="BC46" s="861"/>
      <c r="BD46" s="861"/>
      <c r="BE46" s="858"/>
      <c r="BF46" s="858"/>
      <c r="BG46" s="858"/>
      <c r="BH46" s="858"/>
      <c r="BI46" s="859"/>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0"/>
      <c r="AL47" s="857"/>
      <c r="AM47" s="857"/>
      <c r="AN47" s="857"/>
      <c r="AO47" s="857"/>
      <c r="AP47" s="857"/>
      <c r="AQ47" s="857"/>
      <c r="AR47" s="857"/>
      <c r="AS47" s="857"/>
      <c r="AT47" s="857"/>
      <c r="AU47" s="857"/>
      <c r="AV47" s="857"/>
      <c r="AW47" s="857"/>
      <c r="AX47" s="857"/>
      <c r="AY47" s="857"/>
      <c r="AZ47" s="861"/>
      <c r="BA47" s="861"/>
      <c r="BB47" s="861"/>
      <c r="BC47" s="861"/>
      <c r="BD47" s="861"/>
      <c r="BE47" s="858"/>
      <c r="BF47" s="858"/>
      <c r="BG47" s="858"/>
      <c r="BH47" s="858"/>
      <c r="BI47" s="859"/>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0"/>
      <c r="AL48" s="857"/>
      <c r="AM48" s="857"/>
      <c r="AN48" s="857"/>
      <c r="AO48" s="857"/>
      <c r="AP48" s="857"/>
      <c r="AQ48" s="857"/>
      <c r="AR48" s="857"/>
      <c r="AS48" s="857"/>
      <c r="AT48" s="857"/>
      <c r="AU48" s="857"/>
      <c r="AV48" s="857"/>
      <c r="AW48" s="857"/>
      <c r="AX48" s="857"/>
      <c r="AY48" s="857"/>
      <c r="AZ48" s="861"/>
      <c r="BA48" s="861"/>
      <c r="BB48" s="861"/>
      <c r="BC48" s="861"/>
      <c r="BD48" s="861"/>
      <c r="BE48" s="858"/>
      <c r="BF48" s="858"/>
      <c r="BG48" s="858"/>
      <c r="BH48" s="858"/>
      <c r="BI48" s="859"/>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0"/>
      <c r="AL49" s="857"/>
      <c r="AM49" s="857"/>
      <c r="AN49" s="857"/>
      <c r="AO49" s="857"/>
      <c r="AP49" s="857"/>
      <c r="AQ49" s="857"/>
      <c r="AR49" s="857"/>
      <c r="AS49" s="857"/>
      <c r="AT49" s="857"/>
      <c r="AU49" s="857"/>
      <c r="AV49" s="857"/>
      <c r="AW49" s="857"/>
      <c r="AX49" s="857"/>
      <c r="AY49" s="857"/>
      <c r="AZ49" s="861"/>
      <c r="BA49" s="861"/>
      <c r="BB49" s="861"/>
      <c r="BC49" s="861"/>
      <c r="BD49" s="861"/>
      <c r="BE49" s="858"/>
      <c r="BF49" s="858"/>
      <c r="BG49" s="858"/>
      <c r="BH49" s="858"/>
      <c r="BI49" s="859"/>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2"/>
      <c r="R50" s="863"/>
      <c r="S50" s="863"/>
      <c r="T50" s="863"/>
      <c r="U50" s="863"/>
      <c r="V50" s="863"/>
      <c r="W50" s="863"/>
      <c r="X50" s="863"/>
      <c r="Y50" s="863"/>
      <c r="Z50" s="863"/>
      <c r="AA50" s="863"/>
      <c r="AB50" s="863"/>
      <c r="AC50" s="863"/>
      <c r="AD50" s="863"/>
      <c r="AE50" s="864"/>
      <c r="AF50" s="814"/>
      <c r="AG50" s="815"/>
      <c r="AH50" s="815"/>
      <c r="AI50" s="815"/>
      <c r="AJ50" s="816"/>
      <c r="AK50" s="866"/>
      <c r="AL50" s="863"/>
      <c r="AM50" s="863"/>
      <c r="AN50" s="863"/>
      <c r="AO50" s="863"/>
      <c r="AP50" s="863"/>
      <c r="AQ50" s="863"/>
      <c r="AR50" s="863"/>
      <c r="AS50" s="863"/>
      <c r="AT50" s="863"/>
      <c r="AU50" s="863"/>
      <c r="AV50" s="863"/>
      <c r="AW50" s="863"/>
      <c r="AX50" s="863"/>
      <c r="AY50" s="863"/>
      <c r="AZ50" s="865"/>
      <c r="BA50" s="865"/>
      <c r="BB50" s="865"/>
      <c r="BC50" s="865"/>
      <c r="BD50" s="865"/>
      <c r="BE50" s="858"/>
      <c r="BF50" s="858"/>
      <c r="BG50" s="858"/>
      <c r="BH50" s="858"/>
      <c r="BI50" s="859"/>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2"/>
      <c r="R51" s="863"/>
      <c r="S51" s="863"/>
      <c r="T51" s="863"/>
      <c r="U51" s="863"/>
      <c r="V51" s="863"/>
      <c r="W51" s="863"/>
      <c r="X51" s="863"/>
      <c r="Y51" s="863"/>
      <c r="Z51" s="863"/>
      <c r="AA51" s="863"/>
      <c r="AB51" s="863"/>
      <c r="AC51" s="863"/>
      <c r="AD51" s="863"/>
      <c r="AE51" s="864"/>
      <c r="AF51" s="814"/>
      <c r="AG51" s="815"/>
      <c r="AH51" s="815"/>
      <c r="AI51" s="815"/>
      <c r="AJ51" s="816"/>
      <c r="AK51" s="866"/>
      <c r="AL51" s="863"/>
      <c r="AM51" s="863"/>
      <c r="AN51" s="863"/>
      <c r="AO51" s="863"/>
      <c r="AP51" s="863"/>
      <c r="AQ51" s="863"/>
      <c r="AR51" s="863"/>
      <c r="AS51" s="863"/>
      <c r="AT51" s="863"/>
      <c r="AU51" s="863"/>
      <c r="AV51" s="863"/>
      <c r="AW51" s="863"/>
      <c r="AX51" s="863"/>
      <c r="AY51" s="863"/>
      <c r="AZ51" s="865"/>
      <c r="BA51" s="865"/>
      <c r="BB51" s="865"/>
      <c r="BC51" s="865"/>
      <c r="BD51" s="865"/>
      <c r="BE51" s="858"/>
      <c r="BF51" s="858"/>
      <c r="BG51" s="858"/>
      <c r="BH51" s="858"/>
      <c r="BI51" s="859"/>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2"/>
      <c r="R52" s="863"/>
      <c r="S52" s="863"/>
      <c r="T52" s="863"/>
      <c r="U52" s="863"/>
      <c r="V52" s="863"/>
      <c r="W52" s="863"/>
      <c r="X52" s="863"/>
      <c r="Y52" s="863"/>
      <c r="Z52" s="863"/>
      <c r="AA52" s="863"/>
      <c r="AB52" s="863"/>
      <c r="AC52" s="863"/>
      <c r="AD52" s="863"/>
      <c r="AE52" s="864"/>
      <c r="AF52" s="814"/>
      <c r="AG52" s="815"/>
      <c r="AH52" s="815"/>
      <c r="AI52" s="815"/>
      <c r="AJ52" s="816"/>
      <c r="AK52" s="866"/>
      <c r="AL52" s="863"/>
      <c r="AM52" s="863"/>
      <c r="AN52" s="863"/>
      <c r="AO52" s="863"/>
      <c r="AP52" s="863"/>
      <c r="AQ52" s="863"/>
      <c r="AR52" s="863"/>
      <c r="AS52" s="863"/>
      <c r="AT52" s="863"/>
      <c r="AU52" s="863"/>
      <c r="AV52" s="863"/>
      <c r="AW52" s="863"/>
      <c r="AX52" s="863"/>
      <c r="AY52" s="863"/>
      <c r="AZ52" s="865"/>
      <c r="BA52" s="865"/>
      <c r="BB52" s="865"/>
      <c r="BC52" s="865"/>
      <c r="BD52" s="865"/>
      <c r="BE52" s="858"/>
      <c r="BF52" s="858"/>
      <c r="BG52" s="858"/>
      <c r="BH52" s="858"/>
      <c r="BI52" s="859"/>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2"/>
      <c r="R53" s="863"/>
      <c r="S53" s="863"/>
      <c r="T53" s="863"/>
      <c r="U53" s="863"/>
      <c r="V53" s="863"/>
      <c r="W53" s="863"/>
      <c r="X53" s="863"/>
      <c r="Y53" s="863"/>
      <c r="Z53" s="863"/>
      <c r="AA53" s="863"/>
      <c r="AB53" s="863"/>
      <c r="AC53" s="863"/>
      <c r="AD53" s="863"/>
      <c r="AE53" s="864"/>
      <c r="AF53" s="814"/>
      <c r="AG53" s="815"/>
      <c r="AH53" s="815"/>
      <c r="AI53" s="815"/>
      <c r="AJ53" s="816"/>
      <c r="AK53" s="866"/>
      <c r="AL53" s="863"/>
      <c r="AM53" s="863"/>
      <c r="AN53" s="863"/>
      <c r="AO53" s="863"/>
      <c r="AP53" s="863"/>
      <c r="AQ53" s="863"/>
      <c r="AR53" s="863"/>
      <c r="AS53" s="863"/>
      <c r="AT53" s="863"/>
      <c r="AU53" s="863"/>
      <c r="AV53" s="863"/>
      <c r="AW53" s="863"/>
      <c r="AX53" s="863"/>
      <c r="AY53" s="863"/>
      <c r="AZ53" s="865"/>
      <c r="BA53" s="865"/>
      <c r="BB53" s="865"/>
      <c r="BC53" s="865"/>
      <c r="BD53" s="865"/>
      <c r="BE53" s="858"/>
      <c r="BF53" s="858"/>
      <c r="BG53" s="858"/>
      <c r="BH53" s="858"/>
      <c r="BI53" s="859"/>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2"/>
      <c r="R54" s="863"/>
      <c r="S54" s="863"/>
      <c r="T54" s="863"/>
      <c r="U54" s="863"/>
      <c r="V54" s="863"/>
      <c r="W54" s="863"/>
      <c r="X54" s="863"/>
      <c r="Y54" s="863"/>
      <c r="Z54" s="863"/>
      <c r="AA54" s="863"/>
      <c r="AB54" s="863"/>
      <c r="AC54" s="863"/>
      <c r="AD54" s="863"/>
      <c r="AE54" s="864"/>
      <c r="AF54" s="814"/>
      <c r="AG54" s="815"/>
      <c r="AH54" s="815"/>
      <c r="AI54" s="815"/>
      <c r="AJ54" s="816"/>
      <c r="AK54" s="866"/>
      <c r="AL54" s="863"/>
      <c r="AM54" s="863"/>
      <c r="AN54" s="863"/>
      <c r="AO54" s="863"/>
      <c r="AP54" s="863"/>
      <c r="AQ54" s="863"/>
      <c r="AR54" s="863"/>
      <c r="AS54" s="863"/>
      <c r="AT54" s="863"/>
      <c r="AU54" s="863"/>
      <c r="AV54" s="863"/>
      <c r="AW54" s="863"/>
      <c r="AX54" s="863"/>
      <c r="AY54" s="863"/>
      <c r="AZ54" s="865"/>
      <c r="BA54" s="865"/>
      <c r="BB54" s="865"/>
      <c r="BC54" s="865"/>
      <c r="BD54" s="865"/>
      <c r="BE54" s="858"/>
      <c r="BF54" s="858"/>
      <c r="BG54" s="858"/>
      <c r="BH54" s="858"/>
      <c r="BI54" s="859"/>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2"/>
      <c r="R55" s="863"/>
      <c r="S55" s="863"/>
      <c r="T55" s="863"/>
      <c r="U55" s="863"/>
      <c r="V55" s="863"/>
      <c r="W55" s="863"/>
      <c r="X55" s="863"/>
      <c r="Y55" s="863"/>
      <c r="Z55" s="863"/>
      <c r="AA55" s="863"/>
      <c r="AB55" s="863"/>
      <c r="AC55" s="863"/>
      <c r="AD55" s="863"/>
      <c r="AE55" s="864"/>
      <c r="AF55" s="814"/>
      <c r="AG55" s="815"/>
      <c r="AH55" s="815"/>
      <c r="AI55" s="815"/>
      <c r="AJ55" s="816"/>
      <c r="AK55" s="866"/>
      <c r="AL55" s="863"/>
      <c r="AM55" s="863"/>
      <c r="AN55" s="863"/>
      <c r="AO55" s="863"/>
      <c r="AP55" s="863"/>
      <c r="AQ55" s="863"/>
      <c r="AR55" s="863"/>
      <c r="AS55" s="863"/>
      <c r="AT55" s="863"/>
      <c r="AU55" s="863"/>
      <c r="AV55" s="863"/>
      <c r="AW55" s="863"/>
      <c r="AX55" s="863"/>
      <c r="AY55" s="863"/>
      <c r="AZ55" s="865"/>
      <c r="BA55" s="865"/>
      <c r="BB55" s="865"/>
      <c r="BC55" s="865"/>
      <c r="BD55" s="865"/>
      <c r="BE55" s="858"/>
      <c r="BF55" s="858"/>
      <c r="BG55" s="858"/>
      <c r="BH55" s="858"/>
      <c r="BI55" s="859"/>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2"/>
      <c r="R56" s="863"/>
      <c r="S56" s="863"/>
      <c r="T56" s="863"/>
      <c r="U56" s="863"/>
      <c r="V56" s="863"/>
      <c r="W56" s="863"/>
      <c r="X56" s="863"/>
      <c r="Y56" s="863"/>
      <c r="Z56" s="863"/>
      <c r="AA56" s="863"/>
      <c r="AB56" s="863"/>
      <c r="AC56" s="863"/>
      <c r="AD56" s="863"/>
      <c r="AE56" s="864"/>
      <c r="AF56" s="814"/>
      <c r="AG56" s="815"/>
      <c r="AH56" s="815"/>
      <c r="AI56" s="815"/>
      <c r="AJ56" s="816"/>
      <c r="AK56" s="866"/>
      <c r="AL56" s="863"/>
      <c r="AM56" s="863"/>
      <c r="AN56" s="863"/>
      <c r="AO56" s="863"/>
      <c r="AP56" s="863"/>
      <c r="AQ56" s="863"/>
      <c r="AR56" s="863"/>
      <c r="AS56" s="863"/>
      <c r="AT56" s="863"/>
      <c r="AU56" s="863"/>
      <c r="AV56" s="863"/>
      <c r="AW56" s="863"/>
      <c r="AX56" s="863"/>
      <c r="AY56" s="863"/>
      <c r="AZ56" s="865"/>
      <c r="BA56" s="865"/>
      <c r="BB56" s="865"/>
      <c r="BC56" s="865"/>
      <c r="BD56" s="865"/>
      <c r="BE56" s="858"/>
      <c r="BF56" s="858"/>
      <c r="BG56" s="858"/>
      <c r="BH56" s="858"/>
      <c r="BI56" s="859"/>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2"/>
      <c r="R57" s="863"/>
      <c r="S57" s="863"/>
      <c r="T57" s="863"/>
      <c r="U57" s="863"/>
      <c r="V57" s="863"/>
      <c r="W57" s="863"/>
      <c r="X57" s="863"/>
      <c r="Y57" s="863"/>
      <c r="Z57" s="863"/>
      <c r="AA57" s="863"/>
      <c r="AB57" s="863"/>
      <c r="AC57" s="863"/>
      <c r="AD57" s="863"/>
      <c r="AE57" s="864"/>
      <c r="AF57" s="814"/>
      <c r="AG57" s="815"/>
      <c r="AH57" s="815"/>
      <c r="AI57" s="815"/>
      <c r="AJ57" s="816"/>
      <c r="AK57" s="866"/>
      <c r="AL57" s="863"/>
      <c r="AM57" s="863"/>
      <c r="AN57" s="863"/>
      <c r="AO57" s="863"/>
      <c r="AP57" s="863"/>
      <c r="AQ57" s="863"/>
      <c r="AR57" s="863"/>
      <c r="AS57" s="863"/>
      <c r="AT57" s="863"/>
      <c r="AU57" s="863"/>
      <c r="AV57" s="863"/>
      <c r="AW57" s="863"/>
      <c r="AX57" s="863"/>
      <c r="AY57" s="863"/>
      <c r="AZ57" s="865"/>
      <c r="BA57" s="865"/>
      <c r="BB57" s="865"/>
      <c r="BC57" s="865"/>
      <c r="BD57" s="865"/>
      <c r="BE57" s="858"/>
      <c r="BF57" s="858"/>
      <c r="BG57" s="858"/>
      <c r="BH57" s="858"/>
      <c r="BI57" s="859"/>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2"/>
      <c r="R58" s="863"/>
      <c r="S58" s="863"/>
      <c r="T58" s="863"/>
      <c r="U58" s="863"/>
      <c r="V58" s="863"/>
      <c r="W58" s="863"/>
      <c r="X58" s="863"/>
      <c r="Y58" s="863"/>
      <c r="Z58" s="863"/>
      <c r="AA58" s="863"/>
      <c r="AB58" s="863"/>
      <c r="AC58" s="863"/>
      <c r="AD58" s="863"/>
      <c r="AE58" s="864"/>
      <c r="AF58" s="814"/>
      <c r="AG58" s="815"/>
      <c r="AH58" s="815"/>
      <c r="AI58" s="815"/>
      <c r="AJ58" s="816"/>
      <c r="AK58" s="866"/>
      <c r="AL58" s="863"/>
      <c r="AM58" s="863"/>
      <c r="AN58" s="863"/>
      <c r="AO58" s="863"/>
      <c r="AP58" s="863"/>
      <c r="AQ58" s="863"/>
      <c r="AR58" s="863"/>
      <c r="AS58" s="863"/>
      <c r="AT58" s="863"/>
      <c r="AU58" s="863"/>
      <c r="AV58" s="863"/>
      <c r="AW58" s="863"/>
      <c r="AX58" s="863"/>
      <c r="AY58" s="863"/>
      <c r="AZ58" s="865"/>
      <c r="BA58" s="865"/>
      <c r="BB58" s="865"/>
      <c r="BC58" s="865"/>
      <c r="BD58" s="865"/>
      <c r="BE58" s="858"/>
      <c r="BF58" s="858"/>
      <c r="BG58" s="858"/>
      <c r="BH58" s="858"/>
      <c r="BI58" s="859"/>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2"/>
      <c r="R59" s="863"/>
      <c r="S59" s="863"/>
      <c r="T59" s="863"/>
      <c r="U59" s="863"/>
      <c r="V59" s="863"/>
      <c r="W59" s="863"/>
      <c r="X59" s="863"/>
      <c r="Y59" s="863"/>
      <c r="Z59" s="863"/>
      <c r="AA59" s="863"/>
      <c r="AB59" s="863"/>
      <c r="AC59" s="863"/>
      <c r="AD59" s="863"/>
      <c r="AE59" s="864"/>
      <c r="AF59" s="814"/>
      <c r="AG59" s="815"/>
      <c r="AH59" s="815"/>
      <c r="AI59" s="815"/>
      <c r="AJ59" s="816"/>
      <c r="AK59" s="866"/>
      <c r="AL59" s="863"/>
      <c r="AM59" s="863"/>
      <c r="AN59" s="863"/>
      <c r="AO59" s="863"/>
      <c r="AP59" s="863"/>
      <c r="AQ59" s="863"/>
      <c r="AR59" s="863"/>
      <c r="AS59" s="863"/>
      <c r="AT59" s="863"/>
      <c r="AU59" s="863"/>
      <c r="AV59" s="863"/>
      <c r="AW59" s="863"/>
      <c r="AX59" s="863"/>
      <c r="AY59" s="863"/>
      <c r="AZ59" s="865"/>
      <c r="BA59" s="865"/>
      <c r="BB59" s="865"/>
      <c r="BC59" s="865"/>
      <c r="BD59" s="865"/>
      <c r="BE59" s="858"/>
      <c r="BF59" s="858"/>
      <c r="BG59" s="858"/>
      <c r="BH59" s="858"/>
      <c r="BI59" s="859"/>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2"/>
      <c r="R60" s="863"/>
      <c r="S60" s="863"/>
      <c r="T60" s="863"/>
      <c r="U60" s="863"/>
      <c r="V60" s="863"/>
      <c r="W60" s="863"/>
      <c r="X60" s="863"/>
      <c r="Y60" s="863"/>
      <c r="Z60" s="863"/>
      <c r="AA60" s="863"/>
      <c r="AB60" s="863"/>
      <c r="AC60" s="863"/>
      <c r="AD60" s="863"/>
      <c r="AE60" s="864"/>
      <c r="AF60" s="814"/>
      <c r="AG60" s="815"/>
      <c r="AH60" s="815"/>
      <c r="AI60" s="815"/>
      <c r="AJ60" s="816"/>
      <c r="AK60" s="866"/>
      <c r="AL60" s="863"/>
      <c r="AM60" s="863"/>
      <c r="AN60" s="863"/>
      <c r="AO60" s="863"/>
      <c r="AP60" s="863"/>
      <c r="AQ60" s="863"/>
      <c r="AR60" s="863"/>
      <c r="AS60" s="863"/>
      <c r="AT60" s="863"/>
      <c r="AU60" s="863"/>
      <c r="AV60" s="863"/>
      <c r="AW60" s="863"/>
      <c r="AX60" s="863"/>
      <c r="AY60" s="863"/>
      <c r="AZ60" s="865"/>
      <c r="BA60" s="865"/>
      <c r="BB60" s="865"/>
      <c r="BC60" s="865"/>
      <c r="BD60" s="865"/>
      <c r="BE60" s="858"/>
      <c r="BF60" s="858"/>
      <c r="BG60" s="858"/>
      <c r="BH60" s="858"/>
      <c r="BI60" s="859"/>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2"/>
      <c r="R61" s="863"/>
      <c r="S61" s="863"/>
      <c r="T61" s="863"/>
      <c r="U61" s="863"/>
      <c r="V61" s="863"/>
      <c r="W61" s="863"/>
      <c r="X61" s="863"/>
      <c r="Y61" s="863"/>
      <c r="Z61" s="863"/>
      <c r="AA61" s="863"/>
      <c r="AB61" s="863"/>
      <c r="AC61" s="863"/>
      <c r="AD61" s="863"/>
      <c r="AE61" s="864"/>
      <c r="AF61" s="814"/>
      <c r="AG61" s="815"/>
      <c r="AH61" s="815"/>
      <c r="AI61" s="815"/>
      <c r="AJ61" s="816"/>
      <c r="AK61" s="866"/>
      <c r="AL61" s="863"/>
      <c r="AM61" s="863"/>
      <c r="AN61" s="863"/>
      <c r="AO61" s="863"/>
      <c r="AP61" s="863"/>
      <c r="AQ61" s="863"/>
      <c r="AR61" s="863"/>
      <c r="AS61" s="863"/>
      <c r="AT61" s="863"/>
      <c r="AU61" s="863"/>
      <c r="AV61" s="863"/>
      <c r="AW61" s="863"/>
      <c r="AX61" s="863"/>
      <c r="AY61" s="863"/>
      <c r="AZ61" s="865"/>
      <c r="BA61" s="865"/>
      <c r="BB61" s="865"/>
      <c r="BC61" s="865"/>
      <c r="BD61" s="865"/>
      <c r="BE61" s="858"/>
      <c r="BF61" s="858"/>
      <c r="BG61" s="858"/>
      <c r="BH61" s="858"/>
      <c r="BI61" s="859"/>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2"/>
      <c r="R62" s="863"/>
      <c r="S62" s="863"/>
      <c r="T62" s="863"/>
      <c r="U62" s="863"/>
      <c r="V62" s="863"/>
      <c r="W62" s="863"/>
      <c r="X62" s="863"/>
      <c r="Y62" s="863"/>
      <c r="Z62" s="863"/>
      <c r="AA62" s="863"/>
      <c r="AB62" s="863"/>
      <c r="AC62" s="863"/>
      <c r="AD62" s="863"/>
      <c r="AE62" s="864"/>
      <c r="AF62" s="814"/>
      <c r="AG62" s="815"/>
      <c r="AH62" s="815"/>
      <c r="AI62" s="815"/>
      <c r="AJ62" s="816"/>
      <c r="AK62" s="866"/>
      <c r="AL62" s="863"/>
      <c r="AM62" s="863"/>
      <c r="AN62" s="863"/>
      <c r="AO62" s="863"/>
      <c r="AP62" s="863"/>
      <c r="AQ62" s="863"/>
      <c r="AR62" s="863"/>
      <c r="AS62" s="863"/>
      <c r="AT62" s="863"/>
      <c r="AU62" s="863"/>
      <c r="AV62" s="863"/>
      <c r="AW62" s="863"/>
      <c r="AX62" s="863"/>
      <c r="AY62" s="863"/>
      <c r="AZ62" s="865"/>
      <c r="BA62" s="865"/>
      <c r="BB62" s="865"/>
      <c r="BC62" s="865"/>
      <c r="BD62" s="865"/>
      <c r="BE62" s="858"/>
      <c r="BF62" s="858"/>
      <c r="BG62" s="858"/>
      <c r="BH62" s="858"/>
      <c r="BI62" s="859"/>
      <c r="BJ62" s="874" t="s">
        <v>412</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391</v>
      </c>
      <c r="B63" s="817" t="s">
        <v>413</v>
      </c>
      <c r="C63" s="818"/>
      <c r="D63" s="818"/>
      <c r="E63" s="818"/>
      <c r="F63" s="818"/>
      <c r="G63" s="818"/>
      <c r="H63" s="818"/>
      <c r="I63" s="818"/>
      <c r="J63" s="818"/>
      <c r="K63" s="818"/>
      <c r="L63" s="818"/>
      <c r="M63" s="818"/>
      <c r="N63" s="818"/>
      <c r="O63" s="818"/>
      <c r="P63" s="819"/>
      <c r="Q63" s="867"/>
      <c r="R63" s="868"/>
      <c r="S63" s="868"/>
      <c r="T63" s="868"/>
      <c r="U63" s="868"/>
      <c r="V63" s="868"/>
      <c r="W63" s="868"/>
      <c r="X63" s="868"/>
      <c r="Y63" s="868"/>
      <c r="Z63" s="868"/>
      <c r="AA63" s="868"/>
      <c r="AB63" s="868"/>
      <c r="AC63" s="868"/>
      <c r="AD63" s="868"/>
      <c r="AE63" s="869"/>
      <c r="AF63" s="870">
        <f>SUM(AF28:AJ62)</f>
        <v>11854</v>
      </c>
      <c r="AG63" s="871"/>
      <c r="AH63" s="871"/>
      <c r="AI63" s="871"/>
      <c r="AJ63" s="872"/>
      <c r="AK63" s="873"/>
      <c r="AL63" s="868"/>
      <c r="AM63" s="868"/>
      <c r="AN63" s="868"/>
      <c r="AO63" s="868"/>
      <c r="AP63" s="871">
        <f>SUM(AP28:AT35)</f>
        <v>48420</v>
      </c>
      <c r="AQ63" s="871"/>
      <c r="AR63" s="871"/>
      <c r="AS63" s="871"/>
      <c r="AT63" s="871"/>
      <c r="AU63" s="871">
        <f>SUM(AU28:AY35)</f>
        <v>27474</v>
      </c>
      <c r="AV63" s="871"/>
      <c r="AW63" s="871"/>
      <c r="AX63" s="871"/>
      <c r="AY63" s="871"/>
      <c r="AZ63" s="875"/>
      <c r="BA63" s="875"/>
      <c r="BB63" s="875"/>
      <c r="BC63" s="875"/>
      <c r="BD63" s="875"/>
      <c r="BE63" s="876"/>
      <c r="BF63" s="876"/>
      <c r="BG63" s="876"/>
      <c r="BH63" s="876"/>
      <c r="BI63" s="877"/>
      <c r="BJ63" s="878" t="s">
        <v>414</v>
      </c>
      <c r="BK63" s="879"/>
      <c r="BL63" s="879"/>
      <c r="BM63" s="879"/>
      <c r="BN63" s="880"/>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416</v>
      </c>
      <c r="B66" s="756"/>
      <c r="C66" s="756"/>
      <c r="D66" s="756"/>
      <c r="E66" s="756"/>
      <c r="F66" s="756"/>
      <c r="G66" s="756"/>
      <c r="H66" s="756"/>
      <c r="I66" s="756"/>
      <c r="J66" s="756"/>
      <c r="K66" s="756"/>
      <c r="L66" s="756"/>
      <c r="M66" s="756"/>
      <c r="N66" s="756"/>
      <c r="O66" s="756"/>
      <c r="P66" s="757"/>
      <c r="Q66" s="761" t="s">
        <v>395</v>
      </c>
      <c r="R66" s="762"/>
      <c r="S66" s="762"/>
      <c r="T66" s="762"/>
      <c r="U66" s="763"/>
      <c r="V66" s="761" t="s">
        <v>396</v>
      </c>
      <c r="W66" s="762"/>
      <c r="X66" s="762"/>
      <c r="Y66" s="762"/>
      <c r="Z66" s="763"/>
      <c r="AA66" s="761" t="s">
        <v>397</v>
      </c>
      <c r="AB66" s="762"/>
      <c r="AC66" s="762"/>
      <c r="AD66" s="762"/>
      <c r="AE66" s="763"/>
      <c r="AF66" s="881" t="s">
        <v>398</v>
      </c>
      <c r="AG66" s="843"/>
      <c r="AH66" s="843"/>
      <c r="AI66" s="843"/>
      <c r="AJ66" s="882"/>
      <c r="AK66" s="761" t="s">
        <v>399</v>
      </c>
      <c r="AL66" s="756"/>
      <c r="AM66" s="756"/>
      <c r="AN66" s="756"/>
      <c r="AO66" s="757"/>
      <c r="AP66" s="761" t="s">
        <v>400</v>
      </c>
      <c r="AQ66" s="762"/>
      <c r="AR66" s="762"/>
      <c r="AS66" s="762"/>
      <c r="AT66" s="763"/>
      <c r="AU66" s="761" t="s">
        <v>417</v>
      </c>
      <c r="AV66" s="762"/>
      <c r="AW66" s="762"/>
      <c r="AX66" s="762"/>
      <c r="AY66" s="763"/>
      <c r="AZ66" s="761" t="s">
        <v>377</v>
      </c>
      <c r="BA66" s="762"/>
      <c r="BB66" s="762"/>
      <c r="BC66" s="762"/>
      <c r="BD66" s="768"/>
      <c r="BE66" s="237"/>
      <c r="BF66" s="237"/>
      <c r="BG66" s="237"/>
      <c r="BH66" s="237"/>
      <c r="BI66" s="237"/>
      <c r="BJ66" s="237"/>
      <c r="BK66" s="237"/>
      <c r="BL66" s="237"/>
      <c r="BM66" s="237"/>
      <c r="BN66" s="237"/>
      <c r="BO66" s="237"/>
      <c r="BP66" s="237"/>
      <c r="BQ66" s="234">
        <v>60</v>
      </c>
      <c r="BR66" s="239"/>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6"/>
      <c r="AH67" s="846"/>
      <c r="AI67" s="846"/>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26"/>
    </row>
    <row r="68" spans="1:131" ht="26.25" customHeight="1" thickTop="1" x14ac:dyDescent="0.15">
      <c r="A68" s="232">
        <v>1</v>
      </c>
      <c r="B68" s="896" t="s">
        <v>583</v>
      </c>
      <c r="C68" s="897"/>
      <c r="D68" s="897"/>
      <c r="E68" s="897"/>
      <c r="F68" s="897"/>
      <c r="G68" s="897"/>
      <c r="H68" s="897"/>
      <c r="I68" s="897"/>
      <c r="J68" s="897"/>
      <c r="K68" s="897"/>
      <c r="L68" s="897"/>
      <c r="M68" s="897"/>
      <c r="N68" s="897"/>
      <c r="O68" s="897"/>
      <c r="P68" s="898"/>
      <c r="Q68" s="899">
        <v>1065</v>
      </c>
      <c r="R68" s="893"/>
      <c r="S68" s="893"/>
      <c r="T68" s="893"/>
      <c r="U68" s="893"/>
      <c r="V68" s="893">
        <v>1062</v>
      </c>
      <c r="W68" s="893"/>
      <c r="X68" s="893"/>
      <c r="Y68" s="893"/>
      <c r="Z68" s="893"/>
      <c r="AA68" s="893">
        <v>4</v>
      </c>
      <c r="AB68" s="893"/>
      <c r="AC68" s="893"/>
      <c r="AD68" s="893"/>
      <c r="AE68" s="893"/>
      <c r="AF68" s="893">
        <v>4</v>
      </c>
      <c r="AG68" s="893"/>
      <c r="AH68" s="893"/>
      <c r="AI68" s="893"/>
      <c r="AJ68" s="893"/>
      <c r="AK68" s="893" t="s">
        <v>592</v>
      </c>
      <c r="AL68" s="893"/>
      <c r="AM68" s="893"/>
      <c r="AN68" s="893"/>
      <c r="AO68" s="893"/>
      <c r="AP68" s="893" t="s">
        <v>592</v>
      </c>
      <c r="AQ68" s="893"/>
      <c r="AR68" s="893"/>
      <c r="AS68" s="893"/>
      <c r="AT68" s="893"/>
      <c r="AU68" s="893" t="s">
        <v>592</v>
      </c>
      <c r="AV68" s="893"/>
      <c r="AW68" s="893"/>
      <c r="AX68" s="893"/>
      <c r="AY68" s="893"/>
      <c r="AZ68" s="894"/>
      <c r="BA68" s="894"/>
      <c r="BB68" s="894"/>
      <c r="BC68" s="894"/>
      <c r="BD68" s="895"/>
      <c r="BE68" s="237"/>
      <c r="BF68" s="237"/>
      <c r="BG68" s="237"/>
      <c r="BH68" s="237"/>
      <c r="BI68" s="237"/>
      <c r="BJ68" s="237"/>
      <c r="BK68" s="237"/>
      <c r="BL68" s="237"/>
      <c r="BM68" s="237"/>
      <c r="BN68" s="237"/>
      <c r="BO68" s="237"/>
      <c r="BP68" s="237"/>
      <c r="BQ68" s="234">
        <v>62</v>
      </c>
      <c r="BR68" s="239"/>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26"/>
    </row>
    <row r="69" spans="1:131" ht="26.25" customHeight="1" x14ac:dyDescent="0.15">
      <c r="A69" s="234">
        <v>2</v>
      </c>
      <c r="B69" s="900" t="s">
        <v>584</v>
      </c>
      <c r="C69" s="901"/>
      <c r="D69" s="901"/>
      <c r="E69" s="901"/>
      <c r="F69" s="901"/>
      <c r="G69" s="901"/>
      <c r="H69" s="901"/>
      <c r="I69" s="901"/>
      <c r="J69" s="901"/>
      <c r="K69" s="901"/>
      <c r="L69" s="901"/>
      <c r="M69" s="901"/>
      <c r="N69" s="901"/>
      <c r="O69" s="901"/>
      <c r="P69" s="902"/>
      <c r="Q69" s="903">
        <v>88</v>
      </c>
      <c r="R69" s="857"/>
      <c r="S69" s="857"/>
      <c r="T69" s="857"/>
      <c r="U69" s="857"/>
      <c r="V69" s="857">
        <v>76</v>
      </c>
      <c r="W69" s="857"/>
      <c r="X69" s="857"/>
      <c r="Y69" s="857"/>
      <c r="Z69" s="857"/>
      <c r="AA69" s="857">
        <v>12</v>
      </c>
      <c r="AB69" s="857"/>
      <c r="AC69" s="857"/>
      <c r="AD69" s="857"/>
      <c r="AE69" s="857"/>
      <c r="AF69" s="857">
        <v>12</v>
      </c>
      <c r="AG69" s="857"/>
      <c r="AH69" s="857"/>
      <c r="AI69" s="857"/>
      <c r="AJ69" s="857"/>
      <c r="AK69" s="857" t="s">
        <v>508</v>
      </c>
      <c r="AL69" s="857"/>
      <c r="AM69" s="857"/>
      <c r="AN69" s="857"/>
      <c r="AO69" s="857"/>
      <c r="AP69" s="857" t="s">
        <v>508</v>
      </c>
      <c r="AQ69" s="857"/>
      <c r="AR69" s="857"/>
      <c r="AS69" s="857"/>
      <c r="AT69" s="857"/>
      <c r="AU69" s="857" t="s">
        <v>508</v>
      </c>
      <c r="AV69" s="857"/>
      <c r="AW69" s="857"/>
      <c r="AX69" s="857"/>
      <c r="AY69" s="857"/>
      <c r="AZ69" s="858"/>
      <c r="BA69" s="858"/>
      <c r="BB69" s="858"/>
      <c r="BC69" s="858"/>
      <c r="BD69" s="859"/>
      <c r="BE69" s="237"/>
      <c r="BF69" s="237"/>
      <c r="BG69" s="237"/>
      <c r="BH69" s="237"/>
      <c r="BI69" s="237"/>
      <c r="BJ69" s="237"/>
      <c r="BK69" s="237"/>
      <c r="BL69" s="237"/>
      <c r="BM69" s="237"/>
      <c r="BN69" s="237"/>
      <c r="BO69" s="237"/>
      <c r="BP69" s="237"/>
      <c r="BQ69" s="234">
        <v>63</v>
      </c>
      <c r="BR69" s="239"/>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26"/>
    </row>
    <row r="70" spans="1:131" ht="26.25" customHeight="1" x14ac:dyDescent="0.15">
      <c r="A70" s="234">
        <v>3</v>
      </c>
      <c r="B70" s="900" t="s">
        <v>585</v>
      </c>
      <c r="C70" s="901"/>
      <c r="D70" s="901"/>
      <c r="E70" s="901"/>
      <c r="F70" s="901"/>
      <c r="G70" s="901"/>
      <c r="H70" s="901"/>
      <c r="I70" s="901"/>
      <c r="J70" s="901"/>
      <c r="K70" s="901"/>
      <c r="L70" s="901"/>
      <c r="M70" s="901"/>
      <c r="N70" s="901"/>
      <c r="O70" s="901"/>
      <c r="P70" s="902"/>
      <c r="Q70" s="903">
        <v>6846</v>
      </c>
      <c r="R70" s="857"/>
      <c r="S70" s="857"/>
      <c r="T70" s="857"/>
      <c r="U70" s="857"/>
      <c r="V70" s="857">
        <v>6764</v>
      </c>
      <c r="W70" s="857"/>
      <c r="X70" s="857"/>
      <c r="Y70" s="857"/>
      <c r="Z70" s="857"/>
      <c r="AA70" s="857">
        <v>82</v>
      </c>
      <c r="AB70" s="857"/>
      <c r="AC70" s="857"/>
      <c r="AD70" s="857"/>
      <c r="AE70" s="857"/>
      <c r="AF70" s="857">
        <v>82</v>
      </c>
      <c r="AG70" s="857"/>
      <c r="AH70" s="857"/>
      <c r="AI70" s="857"/>
      <c r="AJ70" s="857"/>
      <c r="AK70" s="857" t="s">
        <v>508</v>
      </c>
      <c r="AL70" s="857"/>
      <c r="AM70" s="857"/>
      <c r="AN70" s="857"/>
      <c r="AO70" s="857"/>
      <c r="AP70" s="857" t="s">
        <v>508</v>
      </c>
      <c r="AQ70" s="857"/>
      <c r="AR70" s="857"/>
      <c r="AS70" s="857"/>
      <c r="AT70" s="857"/>
      <c r="AU70" s="857" t="s">
        <v>508</v>
      </c>
      <c r="AV70" s="857"/>
      <c r="AW70" s="857"/>
      <c r="AX70" s="857"/>
      <c r="AY70" s="857"/>
      <c r="AZ70" s="858"/>
      <c r="BA70" s="858"/>
      <c r="BB70" s="858"/>
      <c r="BC70" s="858"/>
      <c r="BD70" s="859"/>
      <c r="BE70" s="237"/>
      <c r="BF70" s="237"/>
      <c r="BG70" s="237"/>
      <c r="BH70" s="237"/>
      <c r="BI70" s="237"/>
      <c r="BJ70" s="237"/>
      <c r="BK70" s="237"/>
      <c r="BL70" s="237"/>
      <c r="BM70" s="237"/>
      <c r="BN70" s="237"/>
      <c r="BO70" s="237"/>
      <c r="BP70" s="237"/>
      <c r="BQ70" s="234">
        <v>64</v>
      </c>
      <c r="BR70" s="239"/>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26"/>
    </row>
    <row r="71" spans="1:131" ht="26.25" customHeight="1" x14ac:dyDescent="0.15">
      <c r="A71" s="234">
        <v>4</v>
      </c>
      <c r="B71" s="900" t="s">
        <v>586</v>
      </c>
      <c r="C71" s="901"/>
      <c r="D71" s="901"/>
      <c r="E71" s="901"/>
      <c r="F71" s="901"/>
      <c r="G71" s="901"/>
      <c r="H71" s="901"/>
      <c r="I71" s="901"/>
      <c r="J71" s="901"/>
      <c r="K71" s="901"/>
      <c r="L71" s="901"/>
      <c r="M71" s="901"/>
      <c r="N71" s="901"/>
      <c r="O71" s="901"/>
      <c r="P71" s="902"/>
      <c r="Q71" s="903">
        <v>17</v>
      </c>
      <c r="R71" s="857"/>
      <c r="S71" s="857"/>
      <c r="T71" s="857"/>
      <c r="U71" s="857"/>
      <c r="V71" s="857">
        <v>14</v>
      </c>
      <c r="W71" s="857"/>
      <c r="X71" s="857"/>
      <c r="Y71" s="857"/>
      <c r="Z71" s="857"/>
      <c r="AA71" s="857">
        <v>3</v>
      </c>
      <c r="AB71" s="857"/>
      <c r="AC71" s="857"/>
      <c r="AD71" s="857"/>
      <c r="AE71" s="857"/>
      <c r="AF71" s="857">
        <v>3</v>
      </c>
      <c r="AG71" s="857"/>
      <c r="AH71" s="857"/>
      <c r="AI71" s="857"/>
      <c r="AJ71" s="857"/>
      <c r="AK71" s="857">
        <v>1</v>
      </c>
      <c r="AL71" s="857"/>
      <c r="AM71" s="857"/>
      <c r="AN71" s="857"/>
      <c r="AO71" s="857"/>
      <c r="AP71" s="857" t="s">
        <v>508</v>
      </c>
      <c r="AQ71" s="857"/>
      <c r="AR71" s="857"/>
      <c r="AS71" s="857"/>
      <c r="AT71" s="857"/>
      <c r="AU71" s="857" t="s">
        <v>508</v>
      </c>
      <c r="AV71" s="857"/>
      <c r="AW71" s="857"/>
      <c r="AX71" s="857"/>
      <c r="AY71" s="857"/>
      <c r="AZ71" s="858"/>
      <c r="BA71" s="858"/>
      <c r="BB71" s="858"/>
      <c r="BC71" s="858"/>
      <c r="BD71" s="859"/>
      <c r="BE71" s="237"/>
      <c r="BF71" s="237"/>
      <c r="BG71" s="237"/>
      <c r="BH71" s="237"/>
      <c r="BI71" s="237"/>
      <c r="BJ71" s="237"/>
      <c r="BK71" s="237"/>
      <c r="BL71" s="237"/>
      <c r="BM71" s="237"/>
      <c r="BN71" s="237"/>
      <c r="BO71" s="237"/>
      <c r="BP71" s="237"/>
      <c r="BQ71" s="234">
        <v>65</v>
      </c>
      <c r="BR71" s="239"/>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26"/>
    </row>
    <row r="72" spans="1:131" ht="26.25" customHeight="1" x14ac:dyDescent="0.15">
      <c r="A72" s="234">
        <v>5</v>
      </c>
      <c r="B72" s="900" t="s">
        <v>587</v>
      </c>
      <c r="C72" s="901"/>
      <c r="D72" s="901"/>
      <c r="E72" s="901"/>
      <c r="F72" s="901"/>
      <c r="G72" s="901"/>
      <c r="H72" s="901"/>
      <c r="I72" s="901"/>
      <c r="J72" s="901"/>
      <c r="K72" s="901"/>
      <c r="L72" s="901"/>
      <c r="M72" s="901"/>
      <c r="N72" s="901"/>
      <c r="O72" s="901"/>
      <c r="P72" s="902"/>
      <c r="Q72" s="903">
        <v>151</v>
      </c>
      <c r="R72" s="857"/>
      <c r="S72" s="857"/>
      <c r="T72" s="857"/>
      <c r="U72" s="857"/>
      <c r="V72" s="857">
        <v>130</v>
      </c>
      <c r="W72" s="857"/>
      <c r="X72" s="857"/>
      <c r="Y72" s="857"/>
      <c r="Z72" s="857"/>
      <c r="AA72" s="857">
        <v>21</v>
      </c>
      <c r="AB72" s="857"/>
      <c r="AC72" s="857"/>
      <c r="AD72" s="857"/>
      <c r="AE72" s="857"/>
      <c r="AF72" s="857">
        <v>21</v>
      </c>
      <c r="AG72" s="857"/>
      <c r="AH72" s="857"/>
      <c r="AI72" s="857"/>
      <c r="AJ72" s="857"/>
      <c r="AK72" s="857" t="s">
        <v>595</v>
      </c>
      <c r="AL72" s="857"/>
      <c r="AM72" s="857"/>
      <c r="AN72" s="857"/>
      <c r="AO72" s="857"/>
      <c r="AP72" s="857">
        <v>20</v>
      </c>
      <c r="AQ72" s="857"/>
      <c r="AR72" s="857"/>
      <c r="AS72" s="857"/>
      <c r="AT72" s="857"/>
      <c r="AU72" s="857">
        <v>6</v>
      </c>
      <c r="AV72" s="857"/>
      <c r="AW72" s="857"/>
      <c r="AX72" s="857"/>
      <c r="AY72" s="857"/>
      <c r="AZ72" s="858"/>
      <c r="BA72" s="858"/>
      <c r="BB72" s="858"/>
      <c r="BC72" s="858"/>
      <c r="BD72" s="859"/>
      <c r="BE72" s="237"/>
      <c r="BF72" s="237"/>
      <c r="BG72" s="237"/>
      <c r="BH72" s="237"/>
      <c r="BI72" s="237"/>
      <c r="BJ72" s="237"/>
      <c r="BK72" s="237"/>
      <c r="BL72" s="237"/>
      <c r="BM72" s="237"/>
      <c r="BN72" s="237"/>
      <c r="BO72" s="237"/>
      <c r="BP72" s="237"/>
      <c r="BQ72" s="234">
        <v>66</v>
      </c>
      <c r="BR72" s="239"/>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26"/>
    </row>
    <row r="73" spans="1:131" ht="26.25" customHeight="1" x14ac:dyDescent="0.15">
      <c r="A73" s="234">
        <v>6</v>
      </c>
      <c r="B73" s="900" t="s">
        <v>588</v>
      </c>
      <c r="C73" s="901"/>
      <c r="D73" s="901"/>
      <c r="E73" s="901"/>
      <c r="F73" s="901"/>
      <c r="G73" s="901"/>
      <c r="H73" s="901"/>
      <c r="I73" s="901"/>
      <c r="J73" s="901"/>
      <c r="K73" s="901"/>
      <c r="L73" s="901"/>
      <c r="M73" s="901"/>
      <c r="N73" s="901"/>
      <c r="O73" s="901"/>
      <c r="P73" s="902"/>
      <c r="Q73" s="903">
        <v>630</v>
      </c>
      <c r="R73" s="857"/>
      <c r="S73" s="857"/>
      <c r="T73" s="857"/>
      <c r="U73" s="857"/>
      <c r="V73" s="857">
        <v>585</v>
      </c>
      <c r="W73" s="857"/>
      <c r="X73" s="857"/>
      <c r="Y73" s="857"/>
      <c r="Z73" s="857"/>
      <c r="AA73" s="857">
        <v>45</v>
      </c>
      <c r="AB73" s="857"/>
      <c r="AC73" s="857"/>
      <c r="AD73" s="857"/>
      <c r="AE73" s="857"/>
      <c r="AF73" s="857">
        <v>45</v>
      </c>
      <c r="AG73" s="857"/>
      <c r="AH73" s="857"/>
      <c r="AI73" s="857"/>
      <c r="AJ73" s="857"/>
      <c r="AK73" s="857">
        <v>10</v>
      </c>
      <c r="AL73" s="857"/>
      <c r="AM73" s="857"/>
      <c r="AN73" s="857"/>
      <c r="AO73" s="857"/>
      <c r="AP73" s="857">
        <v>661</v>
      </c>
      <c r="AQ73" s="857"/>
      <c r="AR73" s="857"/>
      <c r="AS73" s="857"/>
      <c r="AT73" s="857"/>
      <c r="AU73" s="857">
        <v>50</v>
      </c>
      <c r="AV73" s="857"/>
      <c r="AW73" s="857"/>
      <c r="AX73" s="857"/>
      <c r="AY73" s="857"/>
      <c r="AZ73" s="858"/>
      <c r="BA73" s="858"/>
      <c r="BB73" s="858"/>
      <c r="BC73" s="858"/>
      <c r="BD73" s="859"/>
      <c r="BE73" s="237"/>
      <c r="BF73" s="237"/>
      <c r="BG73" s="237"/>
      <c r="BH73" s="237"/>
      <c r="BI73" s="237"/>
      <c r="BJ73" s="237"/>
      <c r="BK73" s="237"/>
      <c r="BL73" s="237"/>
      <c r="BM73" s="237"/>
      <c r="BN73" s="237"/>
      <c r="BO73" s="237"/>
      <c r="BP73" s="237"/>
      <c r="BQ73" s="234">
        <v>67</v>
      </c>
      <c r="BR73" s="239"/>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26"/>
    </row>
    <row r="74" spans="1:131" ht="26.25" customHeight="1" x14ac:dyDescent="0.15">
      <c r="A74" s="234">
        <v>7</v>
      </c>
      <c r="B74" s="900" t="s">
        <v>589</v>
      </c>
      <c r="C74" s="901"/>
      <c r="D74" s="901"/>
      <c r="E74" s="901"/>
      <c r="F74" s="901"/>
      <c r="G74" s="901"/>
      <c r="H74" s="901"/>
      <c r="I74" s="901"/>
      <c r="J74" s="901"/>
      <c r="K74" s="901"/>
      <c r="L74" s="901"/>
      <c r="M74" s="901"/>
      <c r="N74" s="901"/>
      <c r="O74" s="901"/>
      <c r="P74" s="902"/>
      <c r="Q74" s="903">
        <v>222</v>
      </c>
      <c r="R74" s="857"/>
      <c r="S74" s="857"/>
      <c r="T74" s="857"/>
      <c r="U74" s="857"/>
      <c r="V74" s="857">
        <v>127</v>
      </c>
      <c r="W74" s="857"/>
      <c r="X74" s="857"/>
      <c r="Y74" s="857"/>
      <c r="Z74" s="857"/>
      <c r="AA74" s="857">
        <v>95</v>
      </c>
      <c r="AB74" s="857"/>
      <c r="AC74" s="857"/>
      <c r="AD74" s="857"/>
      <c r="AE74" s="857"/>
      <c r="AF74" s="857">
        <v>95</v>
      </c>
      <c r="AG74" s="857"/>
      <c r="AH74" s="857"/>
      <c r="AI74" s="857"/>
      <c r="AJ74" s="857"/>
      <c r="AK74" s="857" t="s">
        <v>508</v>
      </c>
      <c r="AL74" s="857"/>
      <c r="AM74" s="857"/>
      <c r="AN74" s="857"/>
      <c r="AO74" s="857"/>
      <c r="AP74" s="857" t="s">
        <v>508</v>
      </c>
      <c r="AQ74" s="857"/>
      <c r="AR74" s="857"/>
      <c r="AS74" s="857"/>
      <c r="AT74" s="857"/>
      <c r="AU74" s="857" t="s">
        <v>508</v>
      </c>
      <c r="AV74" s="857"/>
      <c r="AW74" s="857"/>
      <c r="AX74" s="857"/>
      <c r="AY74" s="857"/>
      <c r="AZ74" s="858"/>
      <c r="BA74" s="858"/>
      <c r="BB74" s="858"/>
      <c r="BC74" s="858"/>
      <c r="BD74" s="859"/>
      <c r="BE74" s="237"/>
      <c r="BF74" s="237"/>
      <c r="BG74" s="237"/>
      <c r="BH74" s="237"/>
      <c r="BI74" s="237"/>
      <c r="BJ74" s="237"/>
      <c r="BK74" s="237"/>
      <c r="BL74" s="237"/>
      <c r="BM74" s="237"/>
      <c r="BN74" s="237"/>
      <c r="BO74" s="237"/>
      <c r="BP74" s="237"/>
      <c r="BQ74" s="234">
        <v>68</v>
      </c>
      <c r="BR74" s="239"/>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26"/>
    </row>
    <row r="75" spans="1:131" ht="26.25" customHeight="1" x14ac:dyDescent="0.15">
      <c r="A75" s="234">
        <v>8</v>
      </c>
      <c r="B75" s="900" t="s">
        <v>590</v>
      </c>
      <c r="C75" s="901"/>
      <c r="D75" s="901"/>
      <c r="E75" s="901"/>
      <c r="F75" s="901"/>
      <c r="G75" s="901"/>
      <c r="H75" s="901"/>
      <c r="I75" s="901"/>
      <c r="J75" s="901"/>
      <c r="K75" s="901"/>
      <c r="L75" s="901"/>
      <c r="M75" s="901"/>
      <c r="N75" s="901"/>
      <c r="O75" s="901"/>
      <c r="P75" s="902"/>
      <c r="Q75" s="904">
        <v>159547</v>
      </c>
      <c r="R75" s="905"/>
      <c r="S75" s="905"/>
      <c r="T75" s="905"/>
      <c r="U75" s="860"/>
      <c r="V75" s="906">
        <v>155011</v>
      </c>
      <c r="W75" s="905"/>
      <c r="X75" s="905"/>
      <c r="Y75" s="905"/>
      <c r="Z75" s="860"/>
      <c r="AA75" s="906">
        <v>4536</v>
      </c>
      <c r="AB75" s="905"/>
      <c r="AC75" s="905"/>
      <c r="AD75" s="905"/>
      <c r="AE75" s="860"/>
      <c r="AF75" s="906">
        <v>4536</v>
      </c>
      <c r="AG75" s="905"/>
      <c r="AH75" s="905"/>
      <c r="AI75" s="905"/>
      <c r="AJ75" s="860"/>
      <c r="AK75" s="906">
        <v>1201</v>
      </c>
      <c r="AL75" s="905"/>
      <c r="AM75" s="905"/>
      <c r="AN75" s="905"/>
      <c r="AO75" s="860"/>
      <c r="AP75" s="857" t="s">
        <v>508</v>
      </c>
      <c r="AQ75" s="857"/>
      <c r="AR75" s="857"/>
      <c r="AS75" s="857"/>
      <c r="AT75" s="857"/>
      <c r="AU75" s="857" t="s">
        <v>508</v>
      </c>
      <c r="AV75" s="857"/>
      <c r="AW75" s="857"/>
      <c r="AX75" s="857"/>
      <c r="AY75" s="857"/>
      <c r="AZ75" s="858"/>
      <c r="BA75" s="858"/>
      <c r="BB75" s="858"/>
      <c r="BC75" s="858"/>
      <c r="BD75" s="859"/>
      <c r="BE75" s="237"/>
      <c r="BF75" s="237"/>
      <c r="BG75" s="237"/>
      <c r="BH75" s="237"/>
      <c r="BI75" s="237"/>
      <c r="BJ75" s="237"/>
      <c r="BK75" s="237"/>
      <c r="BL75" s="237"/>
      <c r="BM75" s="237"/>
      <c r="BN75" s="237"/>
      <c r="BO75" s="237"/>
      <c r="BP75" s="237"/>
      <c r="BQ75" s="234">
        <v>69</v>
      </c>
      <c r="BR75" s="239"/>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26"/>
    </row>
    <row r="76" spans="1:131" ht="26.25" customHeight="1" x14ac:dyDescent="0.15">
      <c r="A76" s="234">
        <v>9</v>
      </c>
      <c r="B76" s="900"/>
      <c r="C76" s="901"/>
      <c r="D76" s="901"/>
      <c r="E76" s="901"/>
      <c r="F76" s="901"/>
      <c r="G76" s="901"/>
      <c r="H76" s="901"/>
      <c r="I76" s="901"/>
      <c r="J76" s="901"/>
      <c r="K76" s="901"/>
      <c r="L76" s="901"/>
      <c r="M76" s="901"/>
      <c r="N76" s="901"/>
      <c r="O76" s="901"/>
      <c r="P76" s="902"/>
      <c r="Q76" s="904"/>
      <c r="R76" s="905"/>
      <c r="S76" s="905"/>
      <c r="T76" s="905"/>
      <c r="U76" s="860"/>
      <c r="V76" s="906"/>
      <c r="W76" s="905"/>
      <c r="X76" s="905"/>
      <c r="Y76" s="905"/>
      <c r="Z76" s="860"/>
      <c r="AA76" s="906"/>
      <c r="AB76" s="905"/>
      <c r="AC76" s="905"/>
      <c r="AD76" s="905"/>
      <c r="AE76" s="860"/>
      <c r="AF76" s="906"/>
      <c r="AG76" s="905"/>
      <c r="AH76" s="905"/>
      <c r="AI76" s="905"/>
      <c r="AJ76" s="860"/>
      <c r="AK76" s="906"/>
      <c r="AL76" s="905"/>
      <c r="AM76" s="905"/>
      <c r="AN76" s="905"/>
      <c r="AO76" s="860"/>
      <c r="AP76" s="906"/>
      <c r="AQ76" s="905"/>
      <c r="AR76" s="905"/>
      <c r="AS76" s="905"/>
      <c r="AT76" s="860"/>
      <c r="AU76" s="906"/>
      <c r="AV76" s="905"/>
      <c r="AW76" s="905"/>
      <c r="AX76" s="905"/>
      <c r="AY76" s="860"/>
      <c r="AZ76" s="858"/>
      <c r="BA76" s="858"/>
      <c r="BB76" s="858"/>
      <c r="BC76" s="858"/>
      <c r="BD76" s="859"/>
      <c r="BE76" s="237"/>
      <c r="BF76" s="237"/>
      <c r="BG76" s="237"/>
      <c r="BH76" s="237"/>
      <c r="BI76" s="237"/>
      <c r="BJ76" s="237"/>
      <c r="BK76" s="237"/>
      <c r="BL76" s="237"/>
      <c r="BM76" s="237"/>
      <c r="BN76" s="237"/>
      <c r="BO76" s="237"/>
      <c r="BP76" s="237"/>
      <c r="BQ76" s="234">
        <v>70</v>
      </c>
      <c r="BR76" s="239"/>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26"/>
    </row>
    <row r="77" spans="1:131" ht="26.25" customHeight="1" x14ac:dyDescent="0.15">
      <c r="A77" s="234">
        <v>10</v>
      </c>
      <c r="B77" s="900"/>
      <c r="C77" s="901"/>
      <c r="D77" s="901"/>
      <c r="E77" s="901"/>
      <c r="F77" s="901"/>
      <c r="G77" s="901"/>
      <c r="H77" s="901"/>
      <c r="I77" s="901"/>
      <c r="J77" s="901"/>
      <c r="K77" s="901"/>
      <c r="L77" s="901"/>
      <c r="M77" s="901"/>
      <c r="N77" s="901"/>
      <c r="O77" s="901"/>
      <c r="P77" s="902"/>
      <c r="Q77" s="904"/>
      <c r="R77" s="905"/>
      <c r="S77" s="905"/>
      <c r="T77" s="905"/>
      <c r="U77" s="860"/>
      <c r="V77" s="906"/>
      <c r="W77" s="905"/>
      <c r="X77" s="905"/>
      <c r="Y77" s="905"/>
      <c r="Z77" s="860"/>
      <c r="AA77" s="906"/>
      <c r="AB77" s="905"/>
      <c r="AC77" s="905"/>
      <c r="AD77" s="905"/>
      <c r="AE77" s="860"/>
      <c r="AF77" s="906"/>
      <c r="AG77" s="905"/>
      <c r="AH77" s="905"/>
      <c r="AI77" s="905"/>
      <c r="AJ77" s="860"/>
      <c r="AK77" s="906"/>
      <c r="AL77" s="905"/>
      <c r="AM77" s="905"/>
      <c r="AN77" s="905"/>
      <c r="AO77" s="860"/>
      <c r="AP77" s="906"/>
      <c r="AQ77" s="905"/>
      <c r="AR77" s="905"/>
      <c r="AS77" s="905"/>
      <c r="AT77" s="860"/>
      <c r="AU77" s="906"/>
      <c r="AV77" s="905"/>
      <c r="AW77" s="905"/>
      <c r="AX77" s="905"/>
      <c r="AY77" s="860"/>
      <c r="AZ77" s="858"/>
      <c r="BA77" s="858"/>
      <c r="BB77" s="858"/>
      <c r="BC77" s="858"/>
      <c r="BD77" s="859"/>
      <c r="BE77" s="237"/>
      <c r="BF77" s="237"/>
      <c r="BG77" s="237"/>
      <c r="BH77" s="237"/>
      <c r="BI77" s="237"/>
      <c r="BJ77" s="237"/>
      <c r="BK77" s="237"/>
      <c r="BL77" s="237"/>
      <c r="BM77" s="237"/>
      <c r="BN77" s="237"/>
      <c r="BO77" s="237"/>
      <c r="BP77" s="237"/>
      <c r="BQ77" s="234">
        <v>71</v>
      </c>
      <c r="BR77" s="239"/>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26"/>
    </row>
    <row r="78" spans="1:131" ht="26.25" customHeight="1" x14ac:dyDescent="0.15">
      <c r="A78" s="234">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8"/>
      <c r="BA78" s="858"/>
      <c r="BB78" s="858"/>
      <c r="BC78" s="858"/>
      <c r="BD78" s="859"/>
      <c r="BE78" s="237"/>
      <c r="BF78" s="237"/>
      <c r="BG78" s="237"/>
      <c r="BH78" s="237"/>
      <c r="BI78" s="237"/>
      <c r="BJ78" s="226"/>
      <c r="BK78" s="226"/>
      <c r="BL78" s="226"/>
      <c r="BM78" s="226"/>
      <c r="BN78" s="226"/>
      <c r="BO78" s="237"/>
      <c r="BP78" s="237"/>
      <c r="BQ78" s="234">
        <v>72</v>
      </c>
      <c r="BR78" s="239"/>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26"/>
    </row>
    <row r="79" spans="1:131" ht="26.25" customHeight="1" x14ac:dyDescent="0.15">
      <c r="A79" s="234">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8"/>
      <c r="BA79" s="858"/>
      <c r="BB79" s="858"/>
      <c r="BC79" s="858"/>
      <c r="BD79" s="859"/>
      <c r="BE79" s="237"/>
      <c r="BF79" s="237"/>
      <c r="BG79" s="237"/>
      <c r="BH79" s="237"/>
      <c r="BI79" s="237"/>
      <c r="BJ79" s="226"/>
      <c r="BK79" s="226"/>
      <c r="BL79" s="226"/>
      <c r="BM79" s="226"/>
      <c r="BN79" s="226"/>
      <c r="BO79" s="237"/>
      <c r="BP79" s="237"/>
      <c r="BQ79" s="234">
        <v>73</v>
      </c>
      <c r="BR79" s="239"/>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26"/>
    </row>
    <row r="80" spans="1:131" ht="26.25" customHeight="1" x14ac:dyDescent="0.15">
      <c r="A80" s="234">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8"/>
      <c r="BA80" s="858"/>
      <c r="BB80" s="858"/>
      <c r="BC80" s="858"/>
      <c r="BD80" s="859"/>
      <c r="BE80" s="237"/>
      <c r="BF80" s="237"/>
      <c r="BG80" s="237"/>
      <c r="BH80" s="237"/>
      <c r="BI80" s="237"/>
      <c r="BJ80" s="237"/>
      <c r="BK80" s="237"/>
      <c r="BL80" s="237"/>
      <c r="BM80" s="237"/>
      <c r="BN80" s="237"/>
      <c r="BO80" s="237"/>
      <c r="BP80" s="237"/>
      <c r="BQ80" s="234">
        <v>74</v>
      </c>
      <c r="BR80" s="239"/>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26"/>
    </row>
    <row r="81" spans="1:131" ht="26.25" customHeight="1" x14ac:dyDescent="0.15">
      <c r="A81" s="234">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8"/>
      <c r="BA81" s="858"/>
      <c r="BB81" s="858"/>
      <c r="BC81" s="858"/>
      <c r="BD81" s="859"/>
      <c r="BE81" s="237"/>
      <c r="BF81" s="237"/>
      <c r="BG81" s="237"/>
      <c r="BH81" s="237"/>
      <c r="BI81" s="237"/>
      <c r="BJ81" s="237"/>
      <c r="BK81" s="237"/>
      <c r="BL81" s="237"/>
      <c r="BM81" s="237"/>
      <c r="BN81" s="237"/>
      <c r="BO81" s="237"/>
      <c r="BP81" s="237"/>
      <c r="BQ81" s="234">
        <v>75</v>
      </c>
      <c r="BR81" s="239"/>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26"/>
    </row>
    <row r="82" spans="1:131" ht="26.25" customHeight="1" x14ac:dyDescent="0.15">
      <c r="A82" s="234">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8"/>
      <c r="BA82" s="858"/>
      <c r="BB82" s="858"/>
      <c r="BC82" s="858"/>
      <c r="BD82" s="859"/>
      <c r="BE82" s="237"/>
      <c r="BF82" s="237"/>
      <c r="BG82" s="237"/>
      <c r="BH82" s="237"/>
      <c r="BI82" s="237"/>
      <c r="BJ82" s="237"/>
      <c r="BK82" s="237"/>
      <c r="BL82" s="237"/>
      <c r="BM82" s="237"/>
      <c r="BN82" s="237"/>
      <c r="BO82" s="237"/>
      <c r="BP82" s="237"/>
      <c r="BQ82" s="234">
        <v>76</v>
      </c>
      <c r="BR82" s="239"/>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26"/>
    </row>
    <row r="83" spans="1:131" ht="26.25" customHeight="1" x14ac:dyDescent="0.15">
      <c r="A83" s="234">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8"/>
      <c r="BA83" s="858"/>
      <c r="BB83" s="858"/>
      <c r="BC83" s="858"/>
      <c r="BD83" s="859"/>
      <c r="BE83" s="237"/>
      <c r="BF83" s="237"/>
      <c r="BG83" s="237"/>
      <c r="BH83" s="237"/>
      <c r="BI83" s="237"/>
      <c r="BJ83" s="237"/>
      <c r="BK83" s="237"/>
      <c r="BL83" s="237"/>
      <c r="BM83" s="237"/>
      <c r="BN83" s="237"/>
      <c r="BO83" s="237"/>
      <c r="BP83" s="237"/>
      <c r="BQ83" s="234">
        <v>77</v>
      </c>
      <c r="BR83" s="239"/>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26"/>
    </row>
    <row r="84" spans="1:131" ht="26.25" customHeight="1" x14ac:dyDescent="0.15">
      <c r="A84" s="234">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8"/>
      <c r="BA84" s="858"/>
      <c r="BB84" s="858"/>
      <c r="BC84" s="858"/>
      <c r="BD84" s="859"/>
      <c r="BE84" s="237"/>
      <c r="BF84" s="237"/>
      <c r="BG84" s="237"/>
      <c r="BH84" s="237"/>
      <c r="BI84" s="237"/>
      <c r="BJ84" s="237"/>
      <c r="BK84" s="237"/>
      <c r="BL84" s="237"/>
      <c r="BM84" s="237"/>
      <c r="BN84" s="237"/>
      <c r="BO84" s="237"/>
      <c r="BP84" s="237"/>
      <c r="BQ84" s="234">
        <v>78</v>
      </c>
      <c r="BR84" s="239"/>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26"/>
    </row>
    <row r="85" spans="1:131" ht="26.25" customHeight="1" x14ac:dyDescent="0.15">
      <c r="A85" s="234">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8"/>
      <c r="BA85" s="858"/>
      <c r="BB85" s="858"/>
      <c r="BC85" s="858"/>
      <c r="BD85" s="859"/>
      <c r="BE85" s="237"/>
      <c r="BF85" s="237"/>
      <c r="BG85" s="237"/>
      <c r="BH85" s="237"/>
      <c r="BI85" s="237"/>
      <c r="BJ85" s="237"/>
      <c r="BK85" s="237"/>
      <c r="BL85" s="237"/>
      <c r="BM85" s="237"/>
      <c r="BN85" s="237"/>
      <c r="BO85" s="237"/>
      <c r="BP85" s="237"/>
      <c r="BQ85" s="234">
        <v>79</v>
      </c>
      <c r="BR85" s="239"/>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26"/>
    </row>
    <row r="86" spans="1:131" ht="26.25" customHeight="1" x14ac:dyDescent="0.15">
      <c r="A86" s="234">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8"/>
      <c r="BA86" s="858"/>
      <c r="BB86" s="858"/>
      <c r="BC86" s="858"/>
      <c r="BD86" s="859"/>
      <c r="BE86" s="237"/>
      <c r="BF86" s="237"/>
      <c r="BG86" s="237"/>
      <c r="BH86" s="237"/>
      <c r="BI86" s="237"/>
      <c r="BJ86" s="237"/>
      <c r="BK86" s="237"/>
      <c r="BL86" s="237"/>
      <c r="BM86" s="237"/>
      <c r="BN86" s="237"/>
      <c r="BO86" s="237"/>
      <c r="BP86" s="237"/>
      <c r="BQ86" s="234">
        <v>80</v>
      </c>
      <c r="BR86" s="239"/>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26"/>
    </row>
    <row r="87" spans="1:131" ht="26.25" customHeight="1" x14ac:dyDescent="0.15">
      <c r="A87" s="240">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37"/>
      <c r="BF87" s="237"/>
      <c r="BG87" s="237"/>
      <c r="BH87" s="237"/>
      <c r="BI87" s="237"/>
      <c r="BJ87" s="237"/>
      <c r="BK87" s="237"/>
      <c r="BL87" s="237"/>
      <c r="BM87" s="237"/>
      <c r="BN87" s="237"/>
      <c r="BO87" s="237"/>
      <c r="BP87" s="237"/>
      <c r="BQ87" s="234">
        <v>81</v>
      </c>
      <c r="BR87" s="239"/>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26"/>
    </row>
    <row r="88" spans="1:131" ht="26.25" customHeight="1" thickBot="1" x14ac:dyDescent="0.2">
      <c r="A88" s="236" t="s">
        <v>391</v>
      </c>
      <c r="B88" s="817" t="s">
        <v>418</v>
      </c>
      <c r="C88" s="818"/>
      <c r="D88" s="818"/>
      <c r="E88" s="818"/>
      <c r="F88" s="818"/>
      <c r="G88" s="818"/>
      <c r="H88" s="818"/>
      <c r="I88" s="818"/>
      <c r="J88" s="818"/>
      <c r="K88" s="818"/>
      <c r="L88" s="818"/>
      <c r="M88" s="818"/>
      <c r="N88" s="818"/>
      <c r="O88" s="818"/>
      <c r="P88" s="819"/>
      <c r="Q88" s="867"/>
      <c r="R88" s="868"/>
      <c r="S88" s="868"/>
      <c r="T88" s="868"/>
      <c r="U88" s="868"/>
      <c r="V88" s="868"/>
      <c r="W88" s="868"/>
      <c r="X88" s="868"/>
      <c r="Y88" s="868"/>
      <c r="Z88" s="868"/>
      <c r="AA88" s="868"/>
      <c r="AB88" s="868"/>
      <c r="AC88" s="868"/>
      <c r="AD88" s="868"/>
      <c r="AE88" s="868"/>
      <c r="AF88" s="871">
        <f>SUM(AF68:AJ75)</f>
        <v>4798</v>
      </c>
      <c r="AG88" s="871"/>
      <c r="AH88" s="871"/>
      <c r="AI88" s="871"/>
      <c r="AJ88" s="871"/>
      <c r="AK88" s="868"/>
      <c r="AL88" s="868"/>
      <c r="AM88" s="868"/>
      <c r="AN88" s="868"/>
      <c r="AO88" s="868"/>
      <c r="AP88" s="871">
        <f>SUM(AP68:AT75)</f>
        <v>681</v>
      </c>
      <c r="AQ88" s="871"/>
      <c r="AR88" s="871"/>
      <c r="AS88" s="871"/>
      <c r="AT88" s="871"/>
      <c r="AU88" s="871">
        <f>SUM(AU68:AY75)</f>
        <v>56</v>
      </c>
      <c r="AV88" s="871"/>
      <c r="AW88" s="871"/>
      <c r="AX88" s="871"/>
      <c r="AY88" s="871"/>
      <c r="AZ88" s="876"/>
      <c r="BA88" s="876"/>
      <c r="BB88" s="876"/>
      <c r="BC88" s="876"/>
      <c r="BD88" s="877"/>
      <c r="BE88" s="237"/>
      <c r="BF88" s="237"/>
      <c r="BG88" s="237"/>
      <c r="BH88" s="237"/>
      <c r="BI88" s="237"/>
      <c r="BJ88" s="237"/>
      <c r="BK88" s="237"/>
      <c r="BL88" s="237"/>
      <c r="BM88" s="237"/>
      <c r="BN88" s="237"/>
      <c r="BO88" s="237"/>
      <c r="BP88" s="237"/>
      <c r="BQ88" s="234">
        <v>82</v>
      </c>
      <c r="BR88" s="239"/>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17" t="s">
        <v>419</v>
      </c>
      <c r="BS102" s="818"/>
      <c r="BT102" s="818"/>
      <c r="BU102" s="818"/>
      <c r="BV102" s="818"/>
      <c r="BW102" s="818"/>
      <c r="BX102" s="818"/>
      <c r="BY102" s="818"/>
      <c r="BZ102" s="818"/>
      <c r="CA102" s="818"/>
      <c r="CB102" s="818"/>
      <c r="CC102" s="818"/>
      <c r="CD102" s="818"/>
      <c r="CE102" s="818"/>
      <c r="CF102" s="818"/>
      <c r="CG102" s="819"/>
      <c r="CH102" s="914"/>
      <c r="CI102" s="915"/>
      <c r="CJ102" s="915"/>
      <c r="CK102" s="915"/>
      <c r="CL102" s="916"/>
      <c r="CM102" s="914"/>
      <c r="CN102" s="915"/>
      <c r="CO102" s="915"/>
      <c r="CP102" s="915"/>
      <c r="CQ102" s="916"/>
      <c r="CR102" s="917">
        <f>SUM(CR7:CV88)</f>
        <v>310</v>
      </c>
      <c r="CS102" s="879"/>
      <c r="CT102" s="879"/>
      <c r="CU102" s="879"/>
      <c r="CV102" s="918"/>
      <c r="CW102" s="917">
        <f t="shared" ref="CW102" si="0">SUM(CW7:DA88)</f>
        <v>271</v>
      </c>
      <c r="CX102" s="879"/>
      <c r="CY102" s="879"/>
      <c r="CZ102" s="879"/>
      <c r="DA102" s="918"/>
      <c r="DB102" s="917" t="s">
        <v>593</v>
      </c>
      <c r="DC102" s="879"/>
      <c r="DD102" s="879"/>
      <c r="DE102" s="879"/>
      <c r="DF102" s="918"/>
      <c r="DG102" s="917" t="s">
        <v>593</v>
      </c>
      <c r="DH102" s="879"/>
      <c r="DI102" s="879"/>
      <c r="DJ102" s="879"/>
      <c r="DK102" s="918"/>
      <c r="DL102" s="917">
        <f t="shared" ref="DL102" si="1">SUM(DL7:DP88)</f>
        <v>3010</v>
      </c>
      <c r="DM102" s="879"/>
      <c r="DN102" s="879"/>
      <c r="DO102" s="879"/>
      <c r="DP102" s="918"/>
      <c r="DQ102" s="917">
        <f t="shared" ref="DQ102" si="2">SUM(DQ7:DU88)</f>
        <v>434</v>
      </c>
      <c r="DR102" s="879"/>
      <c r="DS102" s="879"/>
      <c r="DT102" s="879"/>
      <c r="DU102" s="918"/>
      <c r="DV102" s="917"/>
      <c r="DW102" s="879"/>
      <c r="DX102" s="879"/>
      <c r="DY102" s="879"/>
      <c r="DZ102" s="91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9" t="s">
        <v>426</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427</v>
      </c>
      <c r="AB109" s="920"/>
      <c r="AC109" s="920"/>
      <c r="AD109" s="920"/>
      <c r="AE109" s="921"/>
      <c r="AF109" s="919" t="s">
        <v>428</v>
      </c>
      <c r="AG109" s="920"/>
      <c r="AH109" s="920"/>
      <c r="AI109" s="920"/>
      <c r="AJ109" s="921"/>
      <c r="AK109" s="919" t="s">
        <v>304</v>
      </c>
      <c r="AL109" s="920"/>
      <c r="AM109" s="920"/>
      <c r="AN109" s="920"/>
      <c r="AO109" s="921"/>
      <c r="AP109" s="919" t="s">
        <v>429</v>
      </c>
      <c r="AQ109" s="920"/>
      <c r="AR109" s="920"/>
      <c r="AS109" s="920"/>
      <c r="AT109" s="922"/>
      <c r="AU109" s="939" t="s">
        <v>426</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427</v>
      </c>
      <c r="BR109" s="920"/>
      <c r="BS109" s="920"/>
      <c r="BT109" s="920"/>
      <c r="BU109" s="921"/>
      <c r="BV109" s="919" t="s">
        <v>428</v>
      </c>
      <c r="BW109" s="920"/>
      <c r="BX109" s="920"/>
      <c r="BY109" s="920"/>
      <c r="BZ109" s="921"/>
      <c r="CA109" s="919" t="s">
        <v>304</v>
      </c>
      <c r="CB109" s="920"/>
      <c r="CC109" s="920"/>
      <c r="CD109" s="920"/>
      <c r="CE109" s="921"/>
      <c r="CF109" s="940" t="s">
        <v>429</v>
      </c>
      <c r="CG109" s="940"/>
      <c r="CH109" s="940"/>
      <c r="CI109" s="940"/>
      <c r="CJ109" s="940"/>
      <c r="CK109" s="919" t="s">
        <v>430</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427</v>
      </c>
      <c r="DH109" s="920"/>
      <c r="DI109" s="920"/>
      <c r="DJ109" s="920"/>
      <c r="DK109" s="921"/>
      <c r="DL109" s="919" t="s">
        <v>428</v>
      </c>
      <c r="DM109" s="920"/>
      <c r="DN109" s="920"/>
      <c r="DO109" s="920"/>
      <c r="DP109" s="921"/>
      <c r="DQ109" s="919" t="s">
        <v>304</v>
      </c>
      <c r="DR109" s="920"/>
      <c r="DS109" s="920"/>
      <c r="DT109" s="920"/>
      <c r="DU109" s="921"/>
      <c r="DV109" s="919" t="s">
        <v>429</v>
      </c>
      <c r="DW109" s="920"/>
      <c r="DX109" s="920"/>
      <c r="DY109" s="920"/>
      <c r="DZ109" s="922"/>
    </row>
    <row r="110" spans="1:131" s="226" customFormat="1" ht="26.25" customHeight="1" x14ac:dyDescent="0.15">
      <c r="A110" s="923" t="s">
        <v>431</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7718878</v>
      </c>
      <c r="AB110" s="927"/>
      <c r="AC110" s="927"/>
      <c r="AD110" s="927"/>
      <c r="AE110" s="928"/>
      <c r="AF110" s="929">
        <v>7553237</v>
      </c>
      <c r="AG110" s="927"/>
      <c r="AH110" s="927"/>
      <c r="AI110" s="927"/>
      <c r="AJ110" s="928"/>
      <c r="AK110" s="929">
        <v>8309860</v>
      </c>
      <c r="AL110" s="927"/>
      <c r="AM110" s="927"/>
      <c r="AN110" s="927"/>
      <c r="AO110" s="928"/>
      <c r="AP110" s="930">
        <v>26</v>
      </c>
      <c r="AQ110" s="931"/>
      <c r="AR110" s="931"/>
      <c r="AS110" s="931"/>
      <c r="AT110" s="932"/>
      <c r="AU110" s="933" t="s">
        <v>73</v>
      </c>
      <c r="AV110" s="934"/>
      <c r="AW110" s="934"/>
      <c r="AX110" s="934"/>
      <c r="AY110" s="934"/>
      <c r="AZ110" s="955" t="s">
        <v>432</v>
      </c>
      <c r="BA110" s="924"/>
      <c r="BB110" s="924"/>
      <c r="BC110" s="924"/>
      <c r="BD110" s="924"/>
      <c r="BE110" s="924"/>
      <c r="BF110" s="924"/>
      <c r="BG110" s="924"/>
      <c r="BH110" s="924"/>
      <c r="BI110" s="924"/>
      <c r="BJ110" s="924"/>
      <c r="BK110" s="924"/>
      <c r="BL110" s="924"/>
      <c r="BM110" s="924"/>
      <c r="BN110" s="924"/>
      <c r="BO110" s="924"/>
      <c r="BP110" s="925"/>
      <c r="BQ110" s="956">
        <v>78481492</v>
      </c>
      <c r="BR110" s="957"/>
      <c r="BS110" s="957"/>
      <c r="BT110" s="957"/>
      <c r="BU110" s="957"/>
      <c r="BV110" s="957">
        <v>81486450</v>
      </c>
      <c r="BW110" s="957"/>
      <c r="BX110" s="957"/>
      <c r="BY110" s="957"/>
      <c r="BZ110" s="957"/>
      <c r="CA110" s="957">
        <v>79798614</v>
      </c>
      <c r="CB110" s="957"/>
      <c r="CC110" s="957"/>
      <c r="CD110" s="957"/>
      <c r="CE110" s="957"/>
      <c r="CF110" s="970">
        <v>249.9</v>
      </c>
      <c r="CG110" s="971"/>
      <c r="CH110" s="971"/>
      <c r="CI110" s="971"/>
      <c r="CJ110" s="971"/>
      <c r="CK110" s="972" t="s">
        <v>433</v>
      </c>
      <c r="CL110" s="973"/>
      <c r="CM110" s="955" t="s">
        <v>434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6" t="s">
        <v>414</v>
      </c>
      <c r="DH110" s="957"/>
      <c r="DI110" s="957"/>
      <c r="DJ110" s="957"/>
      <c r="DK110" s="957"/>
      <c r="DL110" s="957" t="s">
        <v>129</v>
      </c>
      <c r="DM110" s="957"/>
      <c r="DN110" s="957"/>
      <c r="DO110" s="957"/>
      <c r="DP110" s="957"/>
      <c r="DQ110" s="957" t="s">
        <v>129</v>
      </c>
      <c r="DR110" s="957"/>
      <c r="DS110" s="957"/>
      <c r="DT110" s="957"/>
      <c r="DU110" s="957"/>
      <c r="DV110" s="958" t="s">
        <v>129</v>
      </c>
      <c r="DW110" s="958"/>
      <c r="DX110" s="958"/>
      <c r="DY110" s="958"/>
      <c r="DZ110" s="959"/>
    </row>
    <row r="111" spans="1:131" s="226" customFormat="1" ht="26.25" customHeight="1" x14ac:dyDescent="0.15">
      <c r="A111" s="960" t="s">
        <v>435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129</v>
      </c>
      <c r="AG111" s="964"/>
      <c r="AH111" s="964"/>
      <c r="AI111" s="964"/>
      <c r="AJ111" s="965"/>
      <c r="AK111" s="966" t="s">
        <v>414</v>
      </c>
      <c r="AL111" s="964"/>
      <c r="AM111" s="964"/>
      <c r="AN111" s="964"/>
      <c r="AO111" s="965"/>
      <c r="AP111" s="967" t="s">
        <v>129</v>
      </c>
      <c r="AQ111" s="968"/>
      <c r="AR111" s="968"/>
      <c r="AS111" s="968"/>
      <c r="AT111" s="969"/>
      <c r="AU111" s="935"/>
      <c r="AV111" s="936"/>
      <c r="AW111" s="936"/>
      <c r="AX111" s="936"/>
      <c r="AY111" s="936"/>
      <c r="AZ111" s="948" t="s">
        <v>436</v>
      </c>
      <c r="BA111" s="949"/>
      <c r="BB111" s="949"/>
      <c r="BC111" s="949"/>
      <c r="BD111" s="949"/>
      <c r="BE111" s="949"/>
      <c r="BF111" s="949"/>
      <c r="BG111" s="949"/>
      <c r="BH111" s="949"/>
      <c r="BI111" s="949"/>
      <c r="BJ111" s="949"/>
      <c r="BK111" s="949"/>
      <c r="BL111" s="949"/>
      <c r="BM111" s="949"/>
      <c r="BN111" s="949"/>
      <c r="BO111" s="949"/>
      <c r="BP111" s="950"/>
      <c r="BQ111" s="951">
        <v>1035300</v>
      </c>
      <c r="BR111" s="952"/>
      <c r="BS111" s="952"/>
      <c r="BT111" s="952"/>
      <c r="BU111" s="952"/>
      <c r="BV111" s="952">
        <v>945251</v>
      </c>
      <c r="BW111" s="952"/>
      <c r="BX111" s="952"/>
      <c r="BY111" s="952"/>
      <c r="BZ111" s="952"/>
      <c r="CA111" s="952">
        <v>861010</v>
      </c>
      <c r="CB111" s="952"/>
      <c r="CC111" s="952"/>
      <c r="CD111" s="952"/>
      <c r="CE111" s="952"/>
      <c r="CF111" s="946">
        <v>2.7</v>
      </c>
      <c r="CG111" s="947"/>
      <c r="CH111" s="947"/>
      <c r="CI111" s="947"/>
      <c r="CJ111" s="947"/>
      <c r="CK111" s="974"/>
      <c r="CL111" s="975"/>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129</v>
      </c>
      <c r="DH111" s="952"/>
      <c r="DI111" s="952"/>
      <c r="DJ111" s="952"/>
      <c r="DK111" s="952"/>
      <c r="DL111" s="952" t="s">
        <v>414</v>
      </c>
      <c r="DM111" s="952"/>
      <c r="DN111" s="952"/>
      <c r="DO111" s="952"/>
      <c r="DP111" s="952"/>
      <c r="DQ111" s="952" t="s">
        <v>414</v>
      </c>
      <c r="DR111" s="952"/>
      <c r="DS111" s="952"/>
      <c r="DT111" s="952"/>
      <c r="DU111" s="952"/>
      <c r="DV111" s="953" t="s">
        <v>129</v>
      </c>
      <c r="DW111" s="953"/>
      <c r="DX111" s="953"/>
      <c r="DY111" s="953"/>
      <c r="DZ111" s="954"/>
    </row>
    <row r="112" spans="1:131" s="226" customFormat="1" ht="26.25" customHeight="1" x14ac:dyDescent="0.15">
      <c r="A112" s="978" t="s">
        <v>438</v>
      </c>
      <c r="B112" s="979"/>
      <c r="C112" s="949" t="s">
        <v>439</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84">
        <v>28925</v>
      </c>
      <c r="AB112" s="985"/>
      <c r="AC112" s="985"/>
      <c r="AD112" s="985"/>
      <c r="AE112" s="986"/>
      <c r="AF112" s="987">
        <v>26779</v>
      </c>
      <c r="AG112" s="985"/>
      <c r="AH112" s="985"/>
      <c r="AI112" s="985"/>
      <c r="AJ112" s="986"/>
      <c r="AK112" s="987">
        <v>26779</v>
      </c>
      <c r="AL112" s="985"/>
      <c r="AM112" s="985"/>
      <c r="AN112" s="985"/>
      <c r="AO112" s="986"/>
      <c r="AP112" s="988">
        <v>0.1</v>
      </c>
      <c r="AQ112" s="989"/>
      <c r="AR112" s="989"/>
      <c r="AS112" s="989"/>
      <c r="AT112" s="990"/>
      <c r="AU112" s="935"/>
      <c r="AV112" s="936"/>
      <c r="AW112" s="936"/>
      <c r="AX112" s="936"/>
      <c r="AY112" s="936"/>
      <c r="AZ112" s="948" t="s">
        <v>440</v>
      </c>
      <c r="BA112" s="949"/>
      <c r="BB112" s="949"/>
      <c r="BC112" s="949"/>
      <c r="BD112" s="949"/>
      <c r="BE112" s="949"/>
      <c r="BF112" s="949"/>
      <c r="BG112" s="949"/>
      <c r="BH112" s="949"/>
      <c r="BI112" s="949"/>
      <c r="BJ112" s="949"/>
      <c r="BK112" s="949"/>
      <c r="BL112" s="949"/>
      <c r="BM112" s="949"/>
      <c r="BN112" s="949"/>
      <c r="BO112" s="949"/>
      <c r="BP112" s="950"/>
      <c r="BQ112" s="951">
        <v>31401488</v>
      </c>
      <c r="BR112" s="952"/>
      <c r="BS112" s="952"/>
      <c r="BT112" s="952"/>
      <c r="BU112" s="952"/>
      <c r="BV112" s="952">
        <v>29501801</v>
      </c>
      <c r="BW112" s="952"/>
      <c r="BX112" s="952"/>
      <c r="BY112" s="952"/>
      <c r="BZ112" s="952"/>
      <c r="CA112" s="952">
        <v>27472465</v>
      </c>
      <c r="CB112" s="952"/>
      <c r="CC112" s="952"/>
      <c r="CD112" s="952"/>
      <c r="CE112" s="952"/>
      <c r="CF112" s="946">
        <v>86</v>
      </c>
      <c r="CG112" s="947"/>
      <c r="CH112" s="947"/>
      <c r="CI112" s="947"/>
      <c r="CJ112" s="947"/>
      <c r="CK112" s="974"/>
      <c r="CL112" s="975"/>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129</v>
      </c>
      <c r="DH112" s="952"/>
      <c r="DI112" s="952"/>
      <c r="DJ112" s="952"/>
      <c r="DK112" s="952"/>
      <c r="DL112" s="952" t="s">
        <v>129</v>
      </c>
      <c r="DM112" s="952"/>
      <c r="DN112" s="952"/>
      <c r="DO112" s="952"/>
      <c r="DP112" s="952"/>
      <c r="DQ112" s="952" t="s">
        <v>129</v>
      </c>
      <c r="DR112" s="952"/>
      <c r="DS112" s="952"/>
      <c r="DT112" s="952"/>
      <c r="DU112" s="952"/>
      <c r="DV112" s="953" t="s">
        <v>414</v>
      </c>
      <c r="DW112" s="953"/>
      <c r="DX112" s="953"/>
      <c r="DY112" s="953"/>
      <c r="DZ112" s="954"/>
    </row>
    <row r="113" spans="1:130" s="226" customFormat="1" ht="26.25" customHeight="1" x14ac:dyDescent="0.15">
      <c r="A113" s="980"/>
      <c r="B113" s="981"/>
      <c r="C113" s="949" t="s">
        <v>442</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63">
        <v>3320156</v>
      </c>
      <c r="AB113" s="964"/>
      <c r="AC113" s="964"/>
      <c r="AD113" s="964"/>
      <c r="AE113" s="965"/>
      <c r="AF113" s="966">
        <v>3166466</v>
      </c>
      <c r="AG113" s="964"/>
      <c r="AH113" s="964"/>
      <c r="AI113" s="964"/>
      <c r="AJ113" s="965"/>
      <c r="AK113" s="966">
        <v>3198235</v>
      </c>
      <c r="AL113" s="964"/>
      <c r="AM113" s="964"/>
      <c r="AN113" s="964"/>
      <c r="AO113" s="965"/>
      <c r="AP113" s="967">
        <v>10</v>
      </c>
      <c r="AQ113" s="968"/>
      <c r="AR113" s="968"/>
      <c r="AS113" s="968"/>
      <c r="AT113" s="969"/>
      <c r="AU113" s="935"/>
      <c r="AV113" s="936"/>
      <c r="AW113" s="936"/>
      <c r="AX113" s="936"/>
      <c r="AY113" s="936"/>
      <c r="AZ113" s="948" t="s">
        <v>443</v>
      </c>
      <c r="BA113" s="949"/>
      <c r="BB113" s="949"/>
      <c r="BC113" s="949"/>
      <c r="BD113" s="949"/>
      <c r="BE113" s="949"/>
      <c r="BF113" s="949"/>
      <c r="BG113" s="949"/>
      <c r="BH113" s="949"/>
      <c r="BI113" s="949"/>
      <c r="BJ113" s="949"/>
      <c r="BK113" s="949"/>
      <c r="BL113" s="949"/>
      <c r="BM113" s="949"/>
      <c r="BN113" s="949"/>
      <c r="BO113" s="949"/>
      <c r="BP113" s="950"/>
      <c r="BQ113" s="951">
        <v>65457</v>
      </c>
      <c r="BR113" s="952"/>
      <c r="BS113" s="952"/>
      <c r="BT113" s="952"/>
      <c r="BU113" s="952"/>
      <c r="BV113" s="952">
        <v>53177</v>
      </c>
      <c r="BW113" s="952"/>
      <c r="BX113" s="952"/>
      <c r="BY113" s="952"/>
      <c r="BZ113" s="952"/>
      <c r="CA113" s="952">
        <v>55972</v>
      </c>
      <c r="CB113" s="952"/>
      <c r="CC113" s="952"/>
      <c r="CD113" s="952"/>
      <c r="CE113" s="952"/>
      <c r="CF113" s="946">
        <v>0.2</v>
      </c>
      <c r="CG113" s="947"/>
      <c r="CH113" s="947"/>
      <c r="CI113" s="947"/>
      <c r="CJ113" s="947"/>
      <c r="CK113" s="974"/>
      <c r="CL113" s="975"/>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84" t="s">
        <v>414</v>
      </c>
      <c r="DH113" s="985"/>
      <c r="DI113" s="985"/>
      <c r="DJ113" s="985"/>
      <c r="DK113" s="986"/>
      <c r="DL113" s="987" t="s">
        <v>129</v>
      </c>
      <c r="DM113" s="985"/>
      <c r="DN113" s="985"/>
      <c r="DO113" s="985"/>
      <c r="DP113" s="986"/>
      <c r="DQ113" s="987" t="s">
        <v>414</v>
      </c>
      <c r="DR113" s="985"/>
      <c r="DS113" s="985"/>
      <c r="DT113" s="985"/>
      <c r="DU113" s="986"/>
      <c r="DV113" s="988" t="s">
        <v>129</v>
      </c>
      <c r="DW113" s="989"/>
      <c r="DX113" s="989"/>
      <c r="DY113" s="989"/>
      <c r="DZ113" s="990"/>
    </row>
    <row r="114" spans="1:130" s="226" customFormat="1" ht="26.25" customHeight="1" x14ac:dyDescent="0.15">
      <c r="A114" s="980"/>
      <c r="B114" s="981"/>
      <c r="C114" s="949" t="s">
        <v>445</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84">
        <v>34618</v>
      </c>
      <c r="AB114" s="985"/>
      <c r="AC114" s="985"/>
      <c r="AD114" s="985"/>
      <c r="AE114" s="986"/>
      <c r="AF114" s="987">
        <v>29425</v>
      </c>
      <c r="AG114" s="985"/>
      <c r="AH114" s="985"/>
      <c r="AI114" s="985"/>
      <c r="AJ114" s="986"/>
      <c r="AK114" s="987">
        <v>21662</v>
      </c>
      <c r="AL114" s="985"/>
      <c r="AM114" s="985"/>
      <c r="AN114" s="985"/>
      <c r="AO114" s="986"/>
      <c r="AP114" s="988">
        <v>0.1</v>
      </c>
      <c r="AQ114" s="989"/>
      <c r="AR114" s="989"/>
      <c r="AS114" s="989"/>
      <c r="AT114" s="990"/>
      <c r="AU114" s="935"/>
      <c r="AV114" s="936"/>
      <c r="AW114" s="936"/>
      <c r="AX114" s="936"/>
      <c r="AY114" s="936"/>
      <c r="AZ114" s="948" t="s">
        <v>446</v>
      </c>
      <c r="BA114" s="949"/>
      <c r="BB114" s="949"/>
      <c r="BC114" s="949"/>
      <c r="BD114" s="949"/>
      <c r="BE114" s="949"/>
      <c r="BF114" s="949"/>
      <c r="BG114" s="949"/>
      <c r="BH114" s="949"/>
      <c r="BI114" s="949"/>
      <c r="BJ114" s="949"/>
      <c r="BK114" s="949"/>
      <c r="BL114" s="949"/>
      <c r="BM114" s="949"/>
      <c r="BN114" s="949"/>
      <c r="BO114" s="949"/>
      <c r="BP114" s="950"/>
      <c r="BQ114" s="951">
        <v>9946962</v>
      </c>
      <c r="BR114" s="952"/>
      <c r="BS114" s="952"/>
      <c r="BT114" s="952"/>
      <c r="BU114" s="952"/>
      <c r="BV114" s="952">
        <v>9702537</v>
      </c>
      <c r="BW114" s="952"/>
      <c r="BX114" s="952"/>
      <c r="BY114" s="952"/>
      <c r="BZ114" s="952"/>
      <c r="CA114" s="952">
        <v>9490422</v>
      </c>
      <c r="CB114" s="952"/>
      <c r="CC114" s="952"/>
      <c r="CD114" s="952"/>
      <c r="CE114" s="952"/>
      <c r="CF114" s="946">
        <v>29.7</v>
      </c>
      <c r="CG114" s="947"/>
      <c r="CH114" s="947"/>
      <c r="CI114" s="947"/>
      <c r="CJ114" s="947"/>
      <c r="CK114" s="974"/>
      <c r="CL114" s="975"/>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84" t="s">
        <v>129</v>
      </c>
      <c r="DH114" s="985"/>
      <c r="DI114" s="985"/>
      <c r="DJ114" s="985"/>
      <c r="DK114" s="986"/>
      <c r="DL114" s="987" t="s">
        <v>129</v>
      </c>
      <c r="DM114" s="985"/>
      <c r="DN114" s="985"/>
      <c r="DO114" s="985"/>
      <c r="DP114" s="986"/>
      <c r="DQ114" s="987" t="s">
        <v>129</v>
      </c>
      <c r="DR114" s="985"/>
      <c r="DS114" s="985"/>
      <c r="DT114" s="985"/>
      <c r="DU114" s="986"/>
      <c r="DV114" s="988" t="s">
        <v>129</v>
      </c>
      <c r="DW114" s="989"/>
      <c r="DX114" s="989"/>
      <c r="DY114" s="989"/>
      <c r="DZ114" s="990"/>
    </row>
    <row r="115" spans="1:130" s="226" customFormat="1" ht="26.25" customHeight="1" x14ac:dyDescent="0.15">
      <c r="A115" s="980"/>
      <c r="B115" s="981"/>
      <c r="C115" s="949" t="s">
        <v>448</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63">
        <v>14698</v>
      </c>
      <c r="AB115" s="964"/>
      <c r="AC115" s="964"/>
      <c r="AD115" s="964"/>
      <c r="AE115" s="965"/>
      <c r="AF115" s="966">
        <v>12418</v>
      </c>
      <c r="AG115" s="964"/>
      <c r="AH115" s="964"/>
      <c r="AI115" s="964"/>
      <c r="AJ115" s="965"/>
      <c r="AK115" s="966">
        <v>5105</v>
      </c>
      <c r="AL115" s="964"/>
      <c r="AM115" s="964"/>
      <c r="AN115" s="964"/>
      <c r="AO115" s="965"/>
      <c r="AP115" s="967">
        <v>0</v>
      </c>
      <c r="AQ115" s="968"/>
      <c r="AR115" s="968"/>
      <c r="AS115" s="968"/>
      <c r="AT115" s="969"/>
      <c r="AU115" s="935"/>
      <c r="AV115" s="936"/>
      <c r="AW115" s="936"/>
      <c r="AX115" s="936"/>
      <c r="AY115" s="936"/>
      <c r="AZ115" s="948" t="s">
        <v>449</v>
      </c>
      <c r="BA115" s="949"/>
      <c r="BB115" s="949"/>
      <c r="BC115" s="949"/>
      <c r="BD115" s="949"/>
      <c r="BE115" s="949"/>
      <c r="BF115" s="949"/>
      <c r="BG115" s="949"/>
      <c r="BH115" s="949"/>
      <c r="BI115" s="949"/>
      <c r="BJ115" s="949"/>
      <c r="BK115" s="949"/>
      <c r="BL115" s="949"/>
      <c r="BM115" s="949"/>
      <c r="BN115" s="949"/>
      <c r="BO115" s="949"/>
      <c r="BP115" s="950"/>
      <c r="BQ115" s="951">
        <v>478444</v>
      </c>
      <c r="BR115" s="952"/>
      <c r="BS115" s="952"/>
      <c r="BT115" s="952"/>
      <c r="BU115" s="952"/>
      <c r="BV115" s="952">
        <v>477969</v>
      </c>
      <c r="BW115" s="952"/>
      <c r="BX115" s="952"/>
      <c r="BY115" s="952"/>
      <c r="BZ115" s="952"/>
      <c r="CA115" s="952">
        <v>433551</v>
      </c>
      <c r="CB115" s="952"/>
      <c r="CC115" s="952"/>
      <c r="CD115" s="952"/>
      <c r="CE115" s="952"/>
      <c r="CF115" s="946">
        <v>1.4</v>
      </c>
      <c r="CG115" s="947"/>
      <c r="CH115" s="947"/>
      <c r="CI115" s="947"/>
      <c r="CJ115" s="947"/>
      <c r="CK115" s="974"/>
      <c r="CL115" s="975"/>
      <c r="CM115" s="948" t="s">
        <v>450</v>
      </c>
      <c r="CN115" s="949"/>
      <c r="CO115" s="949"/>
      <c r="CP115" s="949"/>
      <c r="CQ115" s="949"/>
      <c r="CR115" s="949"/>
      <c r="CS115" s="949"/>
      <c r="CT115" s="949"/>
      <c r="CU115" s="949"/>
      <c r="CV115" s="949"/>
      <c r="CW115" s="949"/>
      <c r="CX115" s="949"/>
      <c r="CY115" s="949"/>
      <c r="CZ115" s="949"/>
      <c r="DA115" s="949"/>
      <c r="DB115" s="949"/>
      <c r="DC115" s="949"/>
      <c r="DD115" s="949"/>
      <c r="DE115" s="949"/>
      <c r="DF115" s="950"/>
      <c r="DG115" s="984" t="s">
        <v>451</v>
      </c>
      <c r="DH115" s="985"/>
      <c r="DI115" s="985"/>
      <c r="DJ115" s="985"/>
      <c r="DK115" s="986"/>
      <c r="DL115" s="987" t="s">
        <v>129</v>
      </c>
      <c r="DM115" s="985"/>
      <c r="DN115" s="985"/>
      <c r="DO115" s="985"/>
      <c r="DP115" s="986"/>
      <c r="DQ115" s="987" t="s">
        <v>129</v>
      </c>
      <c r="DR115" s="985"/>
      <c r="DS115" s="985"/>
      <c r="DT115" s="985"/>
      <c r="DU115" s="986"/>
      <c r="DV115" s="988" t="s">
        <v>414</v>
      </c>
      <c r="DW115" s="989"/>
      <c r="DX115" s="989"/>
      <c r="DY115" s="989"/>
      <c r="DZ115" s="990"/>
    </row>
    <row r="116" spans="1:130" s="226" customFormat="1" ht="26.25" customHeight="1" x14ac:dyDescent="0.15">
      <c r="A116" s="982"/>
      <c r="B116" s="983"/>
      <c r="C116" s="991" t="s">
        <v>452</v>
      </c>
      <c r="D116" s="991"/>
      <c r="E116" s="991"/>
      <c r="F116" s="991"/>
      <c r="G116" s="991"/>
      <c r="H116" s="991"/>
      <c r="I116" s="991"/>
      <c r="J116" s="991"/>
      <c r="K116" s="991"/>
      <c r="L116" s="991"/>
      <c r="M116" s="991"/>
      <c r="N116" s="991"/>
      <c r="O116" s="991"/>
      <c r="P116" s="991"/>
      <c r="Q116" s="991"/>
      <c r="R116" s="991"/>
      <c r="S116" s="991"/>
      <c r="T116" s="991"/>
      <c r="U116" s="991"/>
      <c r="V116" s="991"/>
      <c r="W116" s="991"/>
      <c r="X116" s="991"/>
      <c r="Y116" s="991"/>
      <c r="Z116" s="992"/>
      <c r="AA116" s="984">
        <v>984</v>
      </c>
      <c r="AB116" s="985"/>
      <c r="AC116" s="985"/>
      <c r="AD116" s="985"/>
      <c r="AE116" s="986"/>
      <c r="AF116" s="987">
        <v>409</v>
      </c>
      <c r="AG116" s="985"/>
      <c r="AH116" s="985"/>
      <c r="AI116" s="985"/>
      <c r="AJ116" s="986"/>
      <c r="AK116" s="987">
        <v>112</v>
      </c>
      <c r="AL116" s="985"/>
      <c r="AM116" s="985"/>
      <c r="AN116" s="985"/>
      <c r="AO116" s="986"/>
      <c r="AP116" s="988">
        <v>0</v>
      </c>
      <c r="AQ116" s="989"/>
      <c r="AR116" s="989"/>
      <c r="AS116" s="989"/>
      <c r="AT116" s="990"/>
      <c r="AU116" s="935"/>
      <c r="AV116" s="936"/>
      <c r="AW116" s="936"/>
      <c r="AX116" s="936"/>
      <c r="AY116" s="936"/>
      <c r="AZ116" s="993" t="s">
        <v>453</v>
      </c>
      <c r="BA116" s="994"/>
      <c r="BB116" s="994"/>
      <c r="BC116" s="994"/>
      <c r="BD116" s="994"/>
      <c r="BE116" s="994"/>
      <c r="BF116" s="994"/>
      <c r="BG116" s="994"/>
      <c r="BH116" s="994"/>
      <c r="BI116" s="994"/>
      <c r="BJ116" s="994"/>
      <c r="BK116" s="994"/>
      <c r="BL116" s="994"/>
      <c r="BM116" s="994"/>
      <c r="BN116" s="994"/>
      <c r="BO116" s="994"/>
      <c r="BP116" s="995"/>
      <c r="BQ116" s="951" t="s">
        <v>129</v>
      </c>
      <c r="BR116" s="952"/>
      <c r="BS116" s="952"/>
      <c r="BT116" s="952"/>
      <c r="BU116" s="952"/>
      <c r="BV116" s="952" t="s">
        <v>129</v>
      </c>
      <c r="BW116" s="952"/>
      <c r="BX116" s="952"/>
      <c r="BY116" s="952"/>
      <c r="BZ116" s="952"/>
      <c r="CA116" s="952" t="s">
        <v>414</v>
      </c>
      <c r="CB116" s="952"/>
      <c r="CC116" s="952"/>
      <c r="CD116" s="952"/>
      <c r="CE116" s="952"/>
      <c r="CF116" s="946" t="s">
        <v>414</v>
      </c>
      <c r="CG116" s="947"/>
      <c r="CH116" s="947"/>
      <c r="CI116" s="947"/>
      <c r="CJ116" s="947"/>
      <c r="CK116" s="974"/>
      <c r="CL116" s="975"/>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84">
        <v>21300</v>
      </c>
      <c r="DH116" s="985"/>
      <c r="DI116" s="985"/>
      <c r="DJ116" s="985"/>
      <c r="DK116" s="986"/>
      <c r="DL116" s="987">
        <v>9251</v>
      </c>
      <c r="DM116" s="985"/>
      <c r="DN116" s="985"/>
      <c r="DO116" s="985"/>
      <c r="DP116" s="986"/>
      <c r="DQ116" s="987">
        <v>3010</v>
      </c>
      <c r="DR116" s="985"/>
      <c r="DS116" s="985"/>
      <c r="DT116" s="985"/>
      <c r="DU116" s="986"/>
      <c r="DV116" s="988">
        <v>0</v>
      </c>
      <c r="DW116" s="989"/>
      <c r="DX116" s="989"/>
      <c r="DY116" s="989"/>
      <c r="DZ116" s="990"/>
    </row>
    <row r="117" spans="1:130" s="226" customFormat="1" ht="26.25" customHeight="1" x14ac:dyDescent="0.15">
      <c r="A117" s="939" t="s">
        <v>187</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3" t="s">
        <v>455</v>
      </c>
      <c r="Z117" s="921"/>
      <c r="AA117" s="1004">
        <v>11118259</v>
      </c>
      <c r="AB117" s="1005"/>
      <c r="AC117" s="1005"/>
      <c r="AD117" s="1005"/>
      <c r="AE117" s="1006"/>
      <c r="AF117" s="1007">
        <v>10788734</v>
      </c>
      <c r="AG117" s="1005"/>
      <c r="AH117" s="1005"/>
      <c r="AI117" s="1005"/>
      <c r="AJ117" s="1006"/>
      <c r="AK117" s="1007">
        <v>11561753</v>
      </c>
      <c r="AL117" s="1005"/>
      <c r="AM117" s="1005"/>
      <c r="AN117" s="1005"/>
      <c r="AO117" s="1006"/>
      <c r="AP117" s="1008"/>
      <c r="AQ117" s="1009"/>
      <c r="AR117" s="1009"/>
      <c r="AS117" s="1009"/>
      <c r="AT117" s="1010"/>
      <c r="AU117" s="935"/>
      <c r="AV117" s="936"/>
      <c r="AW117" s="936"/>
      <c r="AX117" s="936"/>
      <c r="AY117" s="936"/>
      <c r="AZ117" s="1000" t="s">
        <v>456</v>
      </c>
      <c r="BA117" s="1001"/>
      <c r="BB117" s="1001"/>
      <c r="BC117" s="1001"/>
      <c r="BD117" s="1001"/>
      <c r="BE117" s="1001"/>
      <c r="BF117" s="1001"/>
      <c r="BG117" s="1001"/>
      <c r="BH117" s="1001"/>
      <c r="BI117" s="1001"/>
      <c r="BJ117" s="1001"/>
      <c r="BK117" s="1001"/>
      <c r="BL117" s="1001"/>
      <c r="BM117" s="1001"/>
      <c r="BN117" s="1001"/>
      <c r="BO117" s="1001"/>
      <c r="BP117" s="1002"/>
      <c r="BQ117" s="951" t="s">
        <v>129</v>
      </c>
      <c r="BR117" s="952"/>
      <c r="BS117" s="952"/>
      <c r="BT117" s="952"/>
      <c r="BU117" s="952"/>
      <c r="BV117" s="952" t="s">
        <v>129</v>
      </c>
      <c r="BW117" s="952"/>
      <c r="BX117" s="952"/>
      <c r="BY117" s="952"/>
      <c r="BZ117" s="952"/>
      <c r="CA117" s="952" t="s">
        <v>129</v>
      </c>
      <c r="CB117" s="952"/>
      <c r="CC117" s="952"/>
      <c r="CD117" s="952"/>
      <c r="CE117" s="952"/>
      <c r="CF117" s="946" t="s">
        <v>129</v>
      </c>
      <c r="CG117" s="947"/>
      <c r="CH117" s="947"/>
      <c r="CI117" s="947"/>
      <c r="CJ117" s="947"/>
      <c r="CK117" s="974"/>
      <c r="CL117" s="975"/>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84" t="s">
        <v>129</v>
      </c>
      <c r="DH117" s="985"/>
      <c r="DI117" s="985"/>
      <c r="DJ117" s="985"/>
      <c r="DK117" s="986"/>
      <c r="DL117" s="987" t="s">
        <v>129</v>
      </c>
      <c r="DM117" s="985"/>
      <c r="DN117" s="985"/>
      <c r="DO117" s="985"/>
      <c r="DP117" s="986"/>
      <c r="DQ117" s="987" t="s">
        <v>129</v>
      </c>
      <c r="DR117" s="985"/>
      <c r="DS117" s="985"/>
      <c r="DT117" s="985"/>
      <c r="DU117" s="986"/>
      <c r="DV117" s="988" t="s">
        <v>129</v>
      </c>
      <c r="DW117" s="989"/>
      <c r="DX117" s="989"/>
      <c r="DY117" s="989"/>
      <c r="DZ117" s="990"/>
    </row>
    <row r="118" spans="1:130" s="226" customFormat="1" ht="26.25" customHeight="1" x14ac:dyDescent="0.15">
      <c r="A118" s="939" t="s">
        <v>430</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427</v>
      </c>
      <c r="AB118" s="920"/>
      <c r="AC118" s="920"/>
      <c r="AD118" s="920"/>
      <c r="AE118" s="921"/>
      <c r="AF118" s="919" t="s">
        <v>428</v>
      </c>
      <c r="AG118" s="920"/>
      <c r="AH118" s="920"/>
      <c r="AI118" s="920"/>
      <c r="AJ118" s="921"/>
      <c r="AK118" s="919" t="s">
        <v>304</v>
      </c>
      <c r="AL118" s="920"/>
      <c r="AM118" s="920"/>
      <c r="AN118" s="920"/>
      <c r="AO118" s="921"/>
      <c r="AP118" s="996" t="s">
        <v>429</v>
      </c>
      <c r="AQ118" s="997"/>
      <c r="AR118" s="997"/>
      <c r="AS118" s="997"/>
      <c r="AT118" s="998"/>
      <c r="AU118" s="935"/>
      <c r="AV118" s="936"/>
      <c r="AW118" s="936"/>
      <c r="AX118" s="936"/>
      <c r="AY118" s="936"/>
      <c r="AZ118" s="999" t="s">
        <v>458</v>
      </c>
      <c r="BA118" s="991"/>
      <c r="BB118" s="991"/>
      <c r="BC118" s="991"/>
      <c r="BD118" s="991"/>
      <c r="BE118" s="991"/>
      <c r="BF118" s="991"/>
      <c r="BG118" s="991"/>
      <c r="BH118" s="991"/>
      <c r="BI118" s="991"/>
      <c r="BJ118" s="991"/>
      <c r="BK118" s="991"/>
      <c r="BL118" s="991"/>
      <c r="BM118" s="991"/>
      <c r="BN118" s="991"/>
      <c r="BO118" s="991"/>
      <c r="BP118" s="992"/>
      <c r="BQ118" s="1025" t="s">
        <v>129</v>
      </c>
      <c r="BR118" s="1026"/>
      <c r="BS118" s="1026"/>
      <c r="BT118" s="1026"/>
      <c r="BU118" s="1026"/>
      <c r="BV118" s="1026" t="s">
        <v>129</v>
      </c>
      <c r="BW118" s="1026"/>
      <c r="BX118" s="1026"/>
      <c r="BY118" s="1026"/>
      <c r="BZ118" s="1026"/>
      <c r="CA118" s="1026" t="s">
        <v>129</v>
      </c>
      <c r="CB118" s="1026"/>
      <c r="CC118" s="1026"/>
      <c r="CD118" s="1026"/>
      <c r="CE118" s="1026"/>
      <c r="CF118" s="946" t="s">
        <v>414</v>
      </c>
      <c r="CG118" s="947"/>
      <c r="CH118" s="947"/>
      <c r="CI118" s="947"/>
      <c r="CJ118" s="947"/>
      <c r="CK118" s="974"/>
      <c r="CL118" s="975"/>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84" t="s">
        <v>414</v>
      </c>
      <c r="DH118" s="985"/>
      <c r="DI118" s="985"/>
      <c r="DJ118" s="985"/>
      <c r="DK118" s="986"/>
      <c r="DL118" s="987" t="s">
        <v>414</v>
      </c>
      <c r="DM118" s="985"/>
      <c r="DN118" s="985"/>
      <c r="DO118" s="985"/>
      <c r="DP118" s="986"/>
      <c r="DQ118" s="987" t="s">
        <v>414</v>
      </c>
      <c r="DR118" s="985"/>
      <c r="DS118" s="985"/>
      <c r="DT118" s="985"/>
      <c r="DU118" s="986"/>
      <c r="DV118" s="988" t="s">
        <v>414</v>
      </c>
      <c r="DW118" s="989"/>
      <c r="DX118" s="989"/>
      <c r="DY118" s="989"/>
      <c r="DZ118" s="990"/>
    </row>
    <row r="119" spans="1:130" s="226" customFormat="1" ht="26.25" customHeight="1" x14ac:dyDescent="0.15">
      <c r="A119" s="1082" t="s">
        <v>433</v>
      </c>
      <c r="B119" s="973"/>
      <c r="C119" s="955" t="s">
        <v>434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129</v>
      </c>
      <c r="AB119" s="927"/>
      <c r="AC119" s="927"/>
      <c r="AD119" s="927"/>
      <c r="AE119" s="928"/>
      <c r="AF119" s="929" t="s">
        <v>414</v>
      </c>
      <c r="AG119" s="927"/>
      <c r="AH119" s="927"/>
      <c r="AI119" s="927"/>
      <c r="AJ119" s="928"/>
      <c r="AK119" s="929" t="s">
        <v>129</v>
      </c>
      <c r="AL119" s="927"/>
      <c r="AM119" s="927"/>
      <c r="AN119" s="927"/>
      <c r="AO119" s="928"/>
      <c r="AP119" s="930" t="s">
        <v>129</v>
      </c>
      <c r="AQ119" s="931"/>
      <c r="AR119" s="931"/>
      <c r="AS119" s="931"/>
      <c r="AT119" s="932"/>
      <c r="AU119" s="937"/>
      <c r="AV119" s="938"/>
      <c r="AW119" s="938"/>
      <c r="AX119" s="938"/>
      <c r="AY119" s="938"/>
      <c r="AZ119" s="247" t="s">
        <v>187</v>
      </c>
      <c r="BA119" s="247"/>
      <c r="BB119" s="247"/>
      <c r="BC119" s="247"/>
      <c r="BD119" s="247"/>
      <c r="BE119" s="247"/>
      <c r="BF119" s="247"/>
      <c r="BG119" s="247"/>
      <c r="BH119" s="247"/>
      <c r="BI119" s="247"/>
      <c r="BJ119" s="247"/>
      <c r="BK119" s="247"/>
      <c r="BL119" s="247"/>
      <c r="BM119" s="247"/>
      <c r="BN119" s="247"/>
      <c r="BO119" s="1003" t="s">
        <v>460</v>
      </c>
      <c r="BP119" s="1031"/>
      <c r="BQ119" s="1025">
        <v>121409143</v>
      </c>
      <c r="BR119" s="1026"/>
      <c r="BS119" s="1026"/>
      <c r="BT119" s="1026"/>
      <c r="BU119" s="1026"/>
      <c r="BV119" s="1026">
        <v>122167185</v>
      </c>
      <c r="BW119" s="1026"/>
      <c r="BX119" s="1026"/>
      <c r="BY119" s="1026"/>
      <c r="BZ119" s="1026"/>
      <c r="CA119" s="1026">
        <v>118112034</v>
      </c>
      <c r="CB119" s="1026"/>
      <c r="CC119" s="1026"/>
      <c r="CD119" s="1026"/>
      <c r="CE119" s="1026"/>
      <c r="CF119" s="1027"/>
      <c r="CG119" s="1028"/>
      <c r="CH119" s="1028"/>
      <c r="CI119" s="1028"/>
      <c r="CJ119" s="1029"/>
      <c r="CK119" s="976"/>
      <c r="CL119" s="977"/>
      <c r="CM119" s="999" t="s">
        <v>461</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1030">
        <v>1014000</v>
      </c>
      <c r="DH119" s="1012"/>
      <c r="DI119" s="1012"/>
      <c r="DJ119" s="1012"/>
      <c r="DK119" s="1013"/>
      <c r="DL119" s="1011">
        <v>936000</v>
      </c>
      <c r="DM119" s="1012"/>
      <c r="DN119" s="1012"/>
      <c r="DO119" s="1012"/>
      <c r="DP119" s="1013"/>
      <c r="DQ119" s="1011">
        <v>858000</v>
      </c>
      <c r="DR119" s="1012"/>
      <c r="DS119" s="1012"/>
      <c r="DT119" s="1012"/>
      <c r="DU119" s="1013"/>
      <c r="DV119" s="1014">
        <v>2.7</v>
      </c>
      <c r="DW119" s="1015"/>
      <c r="DX119" s="1015"/>
      <c r="DY119" s="1015"/>
      <c r="DZ119" s="1016"/>
    </row>
    <row r="120" spans="1:130" s="226" customFormat="1" ht="26.25" customHeight="1" x14ac:dyDescent="0.15">
      <c r="A120" s="1083"/>
      <c r="B120" s="975"/>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84" t="s">
        <v>129</v>
      </c>
      <c r="AB120" s="985"/>
      <c r="AC120" s="985"/>
      <c r="AD120" s="985"/>
      <c r="AE120" s="986"/>
      <c r="AF120" s="987" t="s">
        <v>414</v>
      </c>
      <c r="AG120" s="985"/>
      <c r="AH120" s="985"/>
      <c r="AI120" s="985"/>
      <c r="AJ120" s="986"/>
      <c r="AK120" s="987" t="s">
        <v>129</v>
      </c>
      <c r="AL120" s="985"/>
      <c r="AM120" s="985"/>
      <c r="AN120" s="985"/>
      <c r="AO120" s="986"/>
      <c r="AP120" s="988" t="s">
        <v>451</v>
      </c>
      <c r="AQ120" s="989"/>
      <c r="AR120" s="989"/>
      <c r="AS120" s="989"/>
      <c r="AT120" s="990"/>
      <c r="AU120" s="1017" t="s">
        <v>462</v>
      </c>
      <c r="AV120" s="1018"/>
      <c r="AW120" s="1018"/>
      <c r="AX120" s="1018"/>
      <c r="AY120" s="1019"/>
      <c r="AZ120" s="955" t="s">
        <v>463</v>
      </c>
      <c r="BA120" s="924"/>
      <c r="BB120" s="924"/>
      <c r="BC120" s="924"/>
      <c r="BD120" s="924"/>
      <c r="BE120" s="924"/>
      <c r="BF120" s="924"/>
      <c r="BG120" s="924"/>
      <c r="BH120" s="924"/>
      <c r="BI120" s="924"/>
      <c r="BJ120" s="924"/>
      <c r="BK120" s="924"/>
      <c r="BL120" s="924"/>
      <c r="BM120" s="924"/>
      <c r="BN120" s="924"/>
      <c r="BO120" s="924"/>
      <c r="BP120" s="925"/>
      <c r="BQ120" s="956">
        <v>15386425</v>
      </c>
      <c r="BR120" s="957"/>
      <c r="BS120" s="957"/>
      <c r="BT120" s="957"/>
      <c r="BU120" s="957"/>
      <c r="BV120" s="957">
        <v>15422129</v>
      </c>
      <c r="BW120" s="957"/>
      <c r="BX120" s="957"/>
      <c r="BY120" s="957"/>
      <c r="BZ120" s="957"/>
      <c r="CA120" s="957">
        <v>15400500</v>
      </c>
      <c r="CB120" s="957"/>
      <c r="CC120" s="957"/>
      <c r="CD120" s="957"/>
      <c r="CE120" s="957"/>
      <c r="CF120" s="970">
        <v>48.2</v>
      </c>
      <c r="CG120" s="971"/>
      <c r="CH120" s="971"/>
      <c r="CI120" s="971"/>
      <c r="CJ120" s="971"/>
      <c r="CK120" s="1032" t="s">
        <v>464</v>
      </c>
      <c r="CL120" s="1033"/>
      <c r="CM120" s="1033"/>
      <c r="CN120" s="1033"/>
      <c r="CO120" s="1034"/>
      <c r="CP120" s="1040" t="s">
        <v>465</v>
      </c>
      <c r="CQ120" s="1041"/>
      <c r="CR120" s="1041"/>
      <c r="CS120" s="1041"/>
      <c r="CT120" s="1041"/>
      <c r="CU120" s="1041"/>
      <c r="CV120" s="1041"/>
      <c r="CW120" s="1041"/>
      <c r="CX120" s="1041"/>
      <c r="CY120" s="1041"/>
      <c r="CZ120" s="1041"/>
      <c r="DA120" s="1041"/>
      <c r="DB120" s="1041"/>
      <c r="DC120" s="1041"/>
      <c r="DD120" s="1041"/>
      <c r="DE120" s="1041"/>
      <c r="DF120" s="1042"/>
      <c r="DG120" s="956">
        <v>16854088</v>
      </c>
      <c r="DH120" s="957"/>
      <c r="DI120" s="957"/>
      <c r="DJ120" s="957"/>
      <c r="DK120" s="957"/>
      <c r="DL120" s="957">
        <v>15988056</v>
      </c>
      <c r="DM120" s="957"/>
      <c r="DN120" s="957"/>
      <c r="DO120" s="957"/>
      <c r="DP120" s="957"/>
      <c r="DQ120" s="957">
        <v>14983596</v>
      </c>
      <c r="DR120" s="957"/>
      <c r="DS120" s="957"/>
      <c r="DT120" s="957"/>
      <c r="DU120" s="957"/>
      <c r="DV120" s="958">
        <v>46.9</v>
      </c>
      <c r="DW120" s="958"/>
      <c r="DX120" s="958"/>
      <c r="DY120" s="958"/>
      <c r="DZ120" s="959"/>
    </row>
    <row r="121" spans="1:130" s="226" customFormat="1" ht="26.25" customHeight="1" x14ac:dyDescent="0.15">
      <c r="A121" s="1083"/>
      <c r="B121" s="975"/>
      <c r="C121" s="1000" t="s">
        <v>466</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84" t="s">
        <v>451</v>
      </c>
      <c r="AB121" s="985"/>
      <c r="AC121" s="985"/>
      <c r="AD121" s="985"/>
      <c r="AE121" s="986"/>
      <c r="AF121" s="987" t="s">
        <v>451</v>
      </c>
      <c r="AG121" s="985"/>
      <c r="AH121" s="985"/>
      <c r="AI121" s="985"/>
      <c r="AJ121" s="986"/>
      <c r="AK121" s="987" t="s">
        <v>129</v>
      </c>
      <c r="AL121" s="985"/>
      <c r="AM121" s="985"/>
      <c r="AN121" s="985"/>
      <c r="AO121" s="986"/>
      <c r="AP121" s="988" t="s">
        <v>414</v>
      </c>
      <c r="AQ121" s="989"/>
      <c r="AR121" s="989"/>
      <c r="AS121" s="989"/>
      <c r="AT121" s="990"/>
      <c r="AU121" s="1020"/>
      <c r="AV121" s="1021"/>
      <c r="AW121" s="1021"/>
      <c r="AX121" s="1021"/>
      <c r="AY121" s="1022"/>
      <c r="AZ121" s="948" t="s">
        <v>467</v>
      </c>
      <c r="BA121" s="949"/>
      <c r="BB121" s="949"/>
      <c r="BC121" s="949"/>
      <c r="BD121" s="949"/>
      <c r="BE121" s="949"/>
      <c r="BF121" s="949"/>
      <c r="BG121" s="949"/>
      <c r="BH121" s="949"/>
      <c r="BI121" s="949"/>
      <c r="BJ121" s="949"/>
      <c r="BK121" s="949"/>
      <c r="BL121" s="949"/>
      <c r="BM121" s="949"/>
      <c r="BN121" s="949"/>
      <c r="BO121" s="949"/>
      <c r="BP121" s="950"/>
      <c r="BQ121" s="951">
        <v>5445144</v>
      </c>
      <c r="BR121" s="952"/>
      <c r="BS121" s="952"/>
      <c r="BT121" s="952"/>
      <c r="BU121" s="952"/>
      <c r="BV121" s="952">
        <v>6358561</v>
      </c>
      <c r="BW121" s="952"/>
      <c r="BX121" s="952"/>
      <c r="BY121" s="952"/>
      <c r="BZ121" s="952"/>
      <c r="CA121" s="952">
        <v>6457357</v>
      </c>
      <c r="CB121" s="952"/>
      <c r="CC121" s="952"/>
      <c r="CD121" s="952"/>
      <c r="CE121" s="952"/>
      <c r="CF121" s="946">
        <v>20.2</v>
      </c>
      <c r="CG121" s="947"/>
      <c r="CH121" s="947"/>
      <c r="CI121" s="947"/>
      <c r="CJ121" s="947"/>
      <c r="CK121" s="1035"/>
      <c r="CL121" s="1036"/>
      <c r="CM121" s="1036"/>
      <c r="CN121" s="1036"/>
      <c r="CO121" s="1037"/>
      <c r="CP121" s="1045" t="s">
        <v>468</v>
      </c>
      <c r="CQ121" s="1046"/>
      <c r="CR121" s="1046"/>
      <c r="CS121" s="1046"/>
      <c r="CT121" s="1046"/>
      <c r="CU121" s="1046"/>
      <c r="CV121" s="1046"/>
      <c r="CW121" s="1046"/>
      <c r="CX121" s="1046"/>
      <c r="CY121" s="1046"/>
      <c r="CZ121" s="1046"/>
      <c r="DA121" s="1046"/>
      <c r="DB121" s="1046"/>
      <c r="DC121" s="1046"/>
      <c r="DD121" s="1046"/>
      <c r="DE121" s="1046"/>
      <c r="DF121" s="1047"/>
      <c r="DG121" s="951">
        <v>9100334</v>
      </c>
      <c r="DH121" s="952"/>
      <c r="DI121" s="952"/>
      <c r="DJ121" s="952"/>
      <c r="DK121" s="952"/>
      <c r="DL121" s="952">
        <v>8726349</v>
      </c>
      <c r="DM121" s="952"/>
      <c r="DN121" s="952"/>
      <c r="DO121" s="952"/>
      <c r="DP121" s="952"/>
      <c r="DQ121" s="952">
        <v>8138874</v>
      </c>
      <c r="DR121" s="952"/>
      <c r="DS121" s="952"/>
      <c r="DT121" s="952"/>
      <c r="DU121" s="952"/>
      <c r="DV121" s="953">
        <v>25.5</v>
      </c>
      <c r="DW121" s="953"/>
      <c r="DX121" s="953"/>
      <c r="DY121" s="953"/>
      <c r="DZ121" s="954"/>
    </row>
    <row r="122" spans="1:130" s="226" customFormat="1" ht="26.25" customHeight="1" x14ac:dyDescent="0.15">
      <c r="A122" s="1083"/>
      <c r="B122" s="975"/>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84" t="s">
        <v>129</v>
      </c>
      <c r="AB122" s="985"/>
      <c r="AC122" s="985"/>
      <c r="AD122" s="985"/>
      <c r="AE122" s="986"/>
      <c r="AF122" s="987" t="s">
        <v>129</v>
      </c>
      <c r="AG122" s="985"/>
      <c r="AH122" s="985"/>
      <c r="AI122" s="985"/>
      <c r="AJ122" s="986"/>
      <c r="AK122" s="987" t="s">
        <v>451</v>
      </c>
      <c r="AL122" s="985"/>
      <c r="AM122" s="985"/>
      <c r="AN122" s="985"/>
      <c r="AO122" s="986"/>
      <c r="AP122" s="988" t="s">
        <v>129</v>
      </c>
      <c r="AQ122" s="989"/>
      <c r="AR122" s="989"/>
      <c r="AS122" s="989"/>
      <c r="AT122" s="990"/>
      <c r="AU122" s="1020"/>
      <c r="AV122" s="1021"/>
      <c r="AW122" s="1021"/>
      <c r="AX122" s="1021"/>
      <c r="AY122" s="1022"/>
      <c r="AZ122" s="999" t="s">
        <v>469</v>
      </c>
      <c r="BA122" s="991"/>
      <c r="BB122" s="991"/>
      <c r="BC122" s="991"/>
      <c r="BD122" s="991"/>
      <c r="BE122" s="991"/>
      <c r="BF122" s="991"/>
      <c r="BG122" s="991"/>
      <c r="BH122" s="991"/>
      <c r="BI122" s="991"/>
      <c r="BJ122" s="991"/>
      <c r="BK122" s="991"/>
      <c r="BL122" s="991"/>
      <c r="BM122" s="991"/>
      <c r="BN122" s="991"/>
      <c r="BO122" s="991"/>
      <c r="BP122" s="992"/>
      <c r="BQ122" s="1025">
        <v>84150249</v>
      </c>
      <c r="BR122" s="1026"/>
      <c r="BS122" s="1026"/>
      <c r="BT122" s="1026"/>
      <c r="BU122" s="1026"/>
      <c r="BV122" s="1026">
        <v>84718867</v>
      </c>
      <c r="BW122" s="1026"/>
      <c r="BX122" s="1026"/>
      <c r="BY122" s="1026"/>
      <c r="BZ122" s="1026"/>
      <c r="CA122" s="1026">
        <v>81946173</v>
      </c>
      <c r="CB122" s="1026"/>
      <c r="CC122" s="1026"/>
      <c r="CD122" s="1026"/>
      <c r="CE122" s="1026"/>
      <c r="CF122" s="1043">
        <v>256.60000000000002</v>
      </c>
      <c r="CG122" s="1044"/>
      <c r="CH122" s="1044"/>
      <c r="CI122" s="1044"/>
      <c r="CJ122" s="1044"/>
      <c r="CK122" s="1035"/>
      <c r="CL122" s="1036"/>
      <c r="CM122" s="1036"/>
      <c r="CN122" s="1036"/>
      <c r="CO122" s="1037"/>
      <c r="CP122" s="1045" t="s">
        <v>410</v>
      </c>
      <c r="CQ122" s="1046"/>
      <c r="CR122" s="1046"/>
      <c r="CS122" s="1046"/>
      <c r="CT122" s="1046"/>
      <c r="CU122" s="1046"/>
      <c r="CV122" s="1046"/>
      <c r="CW122" s="1046"/>
      <c r="CX122" s="1046"/>
      <c r="CY122" s="1046"/>
      <c r="CZ122" s="1046"/>
      <c r="DA122" s="1046"/>
      <c r="DB122" s="1046"/>
      <c r="DC122" s="1046"/>
      <c r="DD122" s="1046"/>
      <c r="DE122" s="1046"/>
      <c r="DF122" s="1047"/>
      <c r="DG122" s="951">
        <v>4693136</v>
      </c>
      <c r="DH122" s="952"/>
      <c r="DI122" s="952"/>
      <c r="DJ122" s="952"/>
      <c r="DK122" s="952"/>
      <c r="DL122" s="952">
        <v>4216998</v>
      </c>
      <c r="DM122" s="952"/>
      <c r="DN122" s="952"/>
      <c r="DO122" s="952"/>
      <c r="DP122" s="952"/>
      <c r="DQ122" s="952">
        <v>3902770</v>
      </c>
      <c r="DR122" s="952"/>
      <c r="DS122" s="952"/>
      <c r="DT122" s="952"/>
      <c r="DU122" s="952"/>
      <c r="DV122" s="953">
        <v>12.2</v>
      </c>
      <c r="DW122" s="953"/>
      <c r="DX122" s="953"/>
      <c r="DY122" s="953"/>
      <c r="DZ122" s="954"/>
    </row>
    <row r="123" spans="1:130" s="226" customFormat="1" ht="26.25" customHeight="1" x14ac:dyDescent="0.15">
      <c r="A123" s="1083"/>
      <c r="B123" s="975"/>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84">
        <v>10376</v>
      </c>
      <c r="AB123" s="985"/>
      <c r="AC123" s="985"/>
      <c r="AD123" s="985"/>
      <c r="AE123" s="986"/>
      <c r="AF123" s="987">
        <v>8108</v>
      </c>
      <c r="AG123" s="985"/>
      <c r="AH123" s="985"/>
      <c r="AI123" s="985"/>
      <c r="AJ123" s="986"/>
      <c r="AK123" s="987">
        <v>3041</v>
      </c>
      <c r="AL123" s="985"/>
      <c r="AM123" s="985"/>
      <c r="AN123" s="985"/>
      <c r="AO123" s="986"/>
      <c r="AP123" s="988">
        <v>0</v>
      </c>
      <c r="AQ123" s="989"/>
      <c r="AR123" s="989"/>
      <c r="AS123" s="989"/>
      <c r="AT123" s="990"/>
      <c r="AU123" s="1023"/>
      <c r="AV123" s="1024"/>
      <c r="AW123" s="1024"/>
      <c r="AX123" s="1024"/>
      <c r="AY123" s="1024"/>
      <c r="AZ123" s="247" t="s">
        <v>187</v>
      </c>
      <c r="BA123" s="247"/>
      <c r="BB123" s="247"/>
      <c r="BC123" s="247"/>
      <c r="BD123" s="247"/>
      <c r="BE123" s="247"/>
      <c r="BF123" s="247"/>
      <c r="BG123" s="247"/>
      <c r="BH123" s="247"/>
      <c r="BI123" s="247"/>
      <c r="BJ123" s="247"/>
      <c r="BK123" s="247"/>
      <c r="BL123" s="247"/>
      <c r="BM123" s="247"/>
      <c r="BN123" s="247"/>
      <c r="BO123" s="1003" t="s">
        <v>470</v>
      </c>
      <c r="BP123" s="1031"/>
      <c r="BQ123" s="1089">
        <v>104981818</v>
      </c>
      <c r="BR123" s="1090"/>
      <c r="BS123" s="1090"/>
      <c r="BT123" s="1090"/>
      <c r="BU123" s="1090"/>
      <c r="BV123" s="1090">
        <v>106499557</v>
      </c>
      <c r="BW123" s="1090"/>
      <c r="BX123" s="1090"/>
      <c r="BY123" s="1090"/>
      <c r="BZ123" s="1090"/>
      <c r="CA123" s="1090">
        <v>103804030</v>
      </c>
      <c r="CB123" s="1090"/>
      <c r="CC123" s="1090"/>
      <c r="CD123" s="1090"/>
      <c r="CE123" s="1090"/>
      <c r="CF123" s="1027"/>
      <c r="CG123" s="1028"/>
      <c r="CH123" s="1028"/>
      <c r="CI123" s="1028"/>
      <c r="CJ123" s="1029"/>
      <c r="CK123" s="1035"/>
      <c r="CL123" s="1036"/>
      <c r="CM123" s="1036"/>
      <c r="CN123" s="1036"/>
      <c r="CO123" s="1037"/>
      <c r="CP123" s="1045" t="s">
        <v>408</v>
      </c>
      <c r="CQ123" s="1046"/>
      <c r="CR123" s="1046"/>
      <c r="CS123" s="1046"/>
      <c r="CT123" s="1046"/>
      <c r="CU123" s="1046"/>
      <c r="CV123" s="1046"/>
      <c r="CW123" s="1046"/>
      <c r="CX123" s="1046"/>
      <c r="CY123" s="1046"/>
      <c r="CZ123" s="1046"/>
      <c r="DA123" s="1046"/>
      <c r="DB123" s="1046"/>
      <c r="DC123" s="1046"/>
      <c r="DD123" s="1046"/>
      <c r="DE123" s="1046"/>
      <c r="DF123" s="1047"/>
      <c r="DG123" s="984">
        <v>621918</v>
      </c>
      <c r="DH123" s="985"/>
      <c r="DI123" s="985"/>
      <c r="DJ123" s="985"/>
      <c r="DK123" s="986"/>
      <c r="DL123" s="987">
        <v>445385</v>
      </c>
      <c r="DM123" s="985"/>
      <c r="DN123" s="985"/>
      <c r="DO123" s="985"/>
      <c r="DP123" s="986"/>
      <c r="DQ123" s="987">
        <v>330587</v>
      </c>
      <c r="DR123" s="985"/>
      <c r="DS123" s="985"/>
      <c r="DT123" s="985"/>
      <c r="DU123" s="986"/>
      <c r="DV123" s="988">
        <v>1</v>
      </c>
      <c r="DW123" s="989"/>
      <c r="DX123" s="989"/>
      <c r="DY123" s="989"/>
      <c r="DZ123" s="990"/>
    </row>
    <row r="124" spans="1:130" s="226" customFormat="1" ht="26.25" customHeight="1" thickBot="1" x14ac:dyDescent="0.2">
      <c r="A124" s="1083"/>
      <c r="B124" s="975"/>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84" t="s">
        <v>129</v>
      </c>
      <c r="AB124" s="985"/>
      <c r="AC124" s="985"/>
      <c r="AD124" s="985"/>
      <c r="AE124" s="986"/>
      <c r="AF124" s="987" t="s">
        <v>129</v>
      </c>
      <c r="AG124" s="985"/>
      <c r="AH124" s="985"/>
      <c r="AI124" s="985"/>
      <c r="AJ124" s="986"/>
      <c r="AK124" s="987" t="s">
        <v>129</v>
      </c>
      <c r="AL124" s="985"/>
      <c r="AM124" s="985"/>
      <c r="AN124" s="985"/>
      <c r="AO124" s="986"/>
      <c r="AP124" s="988" t="s">
        <v>129</v>
      </c>
      <c r="AQ124" s="989"/>
      <c r="AR124" s="989"/>
      <c r="AS124" s="989"/>
      <c r="AT124" s="990"/>
      <c r="AU124" s="1085" t="s">
        <v>471</v>
      </c>
      <c r="AV124" s="1086"/>
      <c r="AW124" s="1086"/>
      <c r="AX124" s="1086"/>
      <c r="AY124" s="1086"/>
      <c r="AZ124" s="1086"/>
      <c r="BA124" s="1086"/>
      <c r="BB124" s="1086"/>
      <c r="BC124" s="1086"/>
      <c r="BD124" s="1086"/>
      <c r="BE124" s="1086"/>
      <c r="BF124" s="1086"/>
      <c r="BG124" s="1086"/>
      <c r="BH124" s="1086"/>
      <c r="BI124" s="1086"/>
      <c r="BJ124" s="1086"/>
      <c r="BK124" s="1086"/>
      <c r="BL124" s="1086"/>
      <c r="BM124" s="1086"/>
      <c r="BN124" s="1086"/>
      <c r="BO124" s="1086"/>
      <c r="BP124" s="1087"/>
      <c r="BQ124" s="1088">
        <v>54.4</v>
      </c>
      <c r="BR124" s="1053"/>
      <c r="BS124" s="1053"/>
      <c r="BT124" s="1053"/>
      <c r="BU124" s="1053"/>
      <c r="BV124" s="1053">
        <v>50.5</v>
      </c>
      <c r="BW124" s="1053"/>
      <c r="BX124" s="1053"/>
      <c r="BY124" s="1053"/>
      <c r="BZ124" s="1053"/>
      <c r="CA124" s="1053">
        <v>44.8</v>
      </c>
      <c r="CB124" s="1053"/>
      <c r="CC124" s="1053"/>
      <c r="CD124" s="1053"/>
      <c r="CE124" s="1053"/>
      <c r="CF124" s="1054"/>
      <c r="CG124" s="1055"/>
      <c r="CH124" s="1055"/>
      <c r="CI124" s="1055"/>
      <c r="CJ124" s="1056"/>
      <c r="CK124" s="1038"/>
      <c r="CL124" s="1038"/>
      <c r="CM124" s="1038"/>
      <c r="CN124" s="1038"/>
      <c r="CO124" s="1039"/>
      <c r="CP124" s="1045" t="s">
        <v>472</v>
      </c>
      <c r="CQ124" s="1046"/>
      <c r="CR124" s="1046"/>
      <c r="CS124" s="1046"/>
      <c r="CT124" s="1046"/>
      <c r="CU124" s="1046"/>
      <c r="CV124" s="1046"/>
      <c r="CW124" s="1046"/>
      <c r="CX124" s="1046"/>
      <c r="CY124" s="1046"/>
      <c r="CZ124" s="1046"/>
      <c r="DA124" s="1046"/>
      <c r="DB124" s="1046"/>
      <c r="DC124" s="1046"/>
      <c r="DD124" s="1046"/>
      <c r="DE124" s="1046"/>
      <c r="DF124" s="1047"/>
      <c r="DG124" s="1030">
        <v>132012</v>
      </c>
      <c r="DH124" s="1012"/>
      <c r="DI124" s="1012"/>
      <c r="DJ124" s="1012"/>
      <c r="DK124" s="1013"/>
      <c r="DL124" s="1011">
        <v>125013</v>
      </c>
      <c r="DM124" s="1012"/>
      <c r="DN124" s="1012"/>
      <c r="DO124" s="1012"/>
      <c r="DP124" s="1013"/>
      <c r="DQ124" s="1011">
        <v>116638</v>
      </c>
      <c r="DR124" s="1012"/>
      <c r="DS124" s="1012"/>
      <c r="DT124" s="1012"/>
      <c r="DU124" s="1013"/>
      <c r="DV124" s="1014">
        <v>0.4</v>
      </c>
      <c r="DW124" s="1015"/>
      <c r="DX124" s="1015"/>
      <c r="DY124" s="1015"/>
      <c r="DZ124" s="1016"/>
    </row>
    <row r="125" spans="1:130" s="226" customFormat="1" ht="26.25" customHeight="1" x14ac:dyDescent="0.15">
      <c r="A125" s="1083"/>
      <c r="B125" s="975"/>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84" t="s">
        <v>129</v>
      </c>
      <c r="AB125" s="985"/>
      <c r="AC125" s="985"/>
      <c r="AD125" s="985"/>
      <c r="AE125" s="986"/>
      <c r="AF125" s="987" t="s">
        <v>129</v>
      </c>
      <c r="AG125" s="985"/>
      <c r="AH125" s="985"/>
      <c r="AI125" s="985"/>
      <c r="AJ125" s="986"/>
      <c r="AK125" s="987" t="s">
        <v>129</v>
      </c>
      <c r="AL125" s="985"/>
      <c r="AM125" s="985"/>
      <c r="AN125" s="985"/>
      <c r="AO125" s="986"/>
      <c r="AP125" s="988" t="s">
        <v>129</v>
      </c>
      <c r="AQ125" s="989"/>
      <c r="AR125" s="989"/>
      <c r="AS125" s="989"/>
      <c r="AT125" s="9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48" t="s">
        <v>473</v>
      </c>
      <c r="CL125" s="1033"/>
      <c r="CM125" s="1033"/>
      <c r="CN125" s="1033"/>
      <c r="CO125" s="1034"/>
      <c r="CP125" s="955" t="s">
        <v>474</v>
      </c>
      <c r="CQ125" s="924"/>
      <c r="CR125" s="924"/>
      <c r="CS125" s="924"/>
      <c r="CT125" s="924"/>
      <c r="CU125" s="924"/>
      <c r="CV125" s="924"/>
      <c r="CW125" s="924"/>
      <c r="CX125" s="924"/>
      <c r="CY125" s="924"/>
      <c r="CZ125" s="924"/>
      <c r="DA125" s="924"/>
      <c r="DB125" s="924"/>
      <c r="DC125" s="924"/>
      <c r="DD125" s="924"/>
      <c r="DE125" s="924"/>
      <c r="DF125" s="925"/>
      <c r="DG125" s="956" t="s">
        <v>129</v>
      </c>
      <c r="DH125" s="957"/>
      <c r="DI125" s="957"/>
      <c r="DJ125" s="957"/>
      <c r="DK125" s="957"/>
      <c r="DL125" s="957" t="s">
        <v>129</v>
      </c>
      <c r="DM125" s="957"/>
      <c r="DN125" s="957"/>
      <c r="DO125" s="957"/>
      <c r="DP125" s="957"/>
      <c r="DQ125" s="957" t="s">
        <v>129</v>
      </c>
      <c r="DR125" s="957"/>
      <c r="DS125" s="957"/>
      <c r="DT125" s="957"/>
      <c r="DU125" s="957"/>
      <c r="DV125" s="958" t="s">
        <v>129</v>
      </c>
      <c r="DW125" s="958"/>
      <c r="DX125" s="958"/>
      <c r="DY125" s="958"/>
      <c r="DZ125" s="959"/>
    </row>
    <row r="126" spans="1:130" s="226" customFormat="1" ht="26.25" customHeight="1" thickBot="1" x14ac:dyDescent="0.2">
      <c r="A126" s="1083"/>
      <c r="B126" s="975"/>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84">
        <v>4200</v>
      </c>
      <c r="AB126" s="985"/>
      <c r="AC126" s="985"/>
      <c r="AD126" s="985"/>
      <c r="AE126" s="986"/>
      <c r="AF126" s="987">
        <v>4200</v>
      </c>
      <c r="AG126" s="985"/>
      <c r="AH126" s="985"/>
      <c r="AI126" s="985"/>
      <c r="AJ126" s="986"/>
      <c r="AK126" s="987">
        <v>2000</v>
      </c>
      <c r="AL126" s="985"/>
      <c r="AM126" s="985"/>
      <c r="AN126" s="985"/>
      <c r="AO126" s="986"/>
      <c r="AP126" s="988">
        <v>0</v>
      </c>
      <c r="AQ126" s="989"/>
      <c r="AR126" s="989"/>
      <c r="AS126" s="989"/>
      <c r="AT126" s="9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49"/>
      <c r="CL126" s="1036"/>
      <c r="CM126" s="1036"/>
      <c r="CN126" s="1036"/>
      <c r="CO126" s="1037"/>
      <c r="CP126" s="948" t="s">
        <v>475</v>
      </c>
      <c r="CQ126" s="949"/>
      <c r="CR126" s="949"/>
      <c r="CS126" s="949"/>
      <c r="CT126" s="949"/>
      <c r="CU126" s="949"/>
      <c r="CV126" s="949"/>
      <c r="CW126" s="949"/>
      <c r="CX126" s="949"/>
      <c r="CY126" s="949"/>
      <c r="CZ126" s="949"/>
      <c r="DA126" s="949"/>
      <c r="DB126" s="949"/>
      <c r="DC126" s="949"/>
      <c r="DD126" s="949"/>
      <c r="DE126" s="949"/>
      <c r="DF126" s="950"/>
      <c r="DG126" s="951" t="s">
        <v>129</v>
      </c>
      <c r="DH126" s="952"/>
      <c r="DI126" s="952"/>
      <c r="DJ126" s="952"/>
      <c r="DK126" s="952"/>
      <c r="DL126" s="952" t="s">
        <v>129</v>
      </c>
      <c r="DM126" s="952"/>
      <c r="DN126" s="952"/>
      <c r="DO126" s="952"/>
      <c r="DP126" s="952"/>
      <c r="DQ126" s="952" t="s">
        <v>129</v>
      </c>
      <c r="DR126" s="952"/>
      <c r="DS126" s="952"/>
      <c r="DT126" s="952"/>
      <c r="DU126" s="952"/>
      <c r="DV126" s="953" t="s">
        <v>129</v>
      </c>
      <c r="DW126" s="953"/>
      <c r="DX126" s="953"/>
      <c r="DY126" s="953"/>
      <c r="DZ126" s="954"/>
    </row>
    <row r="127" spans="1:130" s="226" customFormat="1" ht="26.25" customHeight="1" x14ac:dyDescent="0.15">
      <c r="A127" s="1084"/>
      <c r="B127" s="977"/>
      <c r="C127" s="999" t="s">
        <v>476</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84">
        <v>122</v>
      </c>
      <c r="AB127" s="985"/>
      <c r="AC127" s="985"/>
      <c r="AD127" s="985"/>
      <c r="AE127" s="986"/>
      <c r="AF127" s="987">
        <v>110</v>
      </c>
      <c r="AG127" s="985"/>
      <c r="AH127" s="985"/>
      <c r="AI127" s="985"/>
      <c r="AJ127" s="986"/>
      <c r="AK127" s="987">
        <v>64</v>
      </c>
      <c r="AL127" s="985"/>
      <c r="AM127" s="985"/>
      <c r="AN127" s="985"/>
      <c r="AO127" s="986"/>
      <c r="AP127" s="988">
        <v>0</v>
      </c>
      <c r="AQ127" s="989"/>
      <c r="AR127" s="989"/>
      <c r="AS127" s="989"/>
      <c r="AT127" s="990"/>
      <c r="AU127" s="228"/>
      <c r="AV127" s="228"/>
      <c r="AW127" s="228"/>
      <c r="AX127" s="1057" t="s">
        <v>477</v>
      </c>
      <c r="AY127" s="1058"/>
      <c r="AZ127" s="1058"/>
      <c r="BA127" s="1058"/>
      <c r="BB127" s="1058"/>
      <c r="BC127" s="1058"/>
      <c r="BD127" s="1058"/>
      <c r="BE127" s="1059"/>
      <c r="BF127" s="1060" t="s">
        <v>478</v>
      </c>
      <c r="BG127" s="1058"/>
      <c r="BH127" s="1058"/>
      <c r="BI127" s="1058"/>
      <c r="BJ127" s="1058"/>
      <c r="BK127" s="1058"/>
      <c r="BL127" s="1059"/>
      <c r="BM127" s="1060" t="s">
        <v>479</v>
      </c>
      <c r="BN127" s="1058"/>
      <c r="BO127" s="1058"/>
      <c r="BP127" s="1058"/>
      <c r="BQ127" s="1058"/>
      <c r="BR127" s="1058"/>
      <c r="BS127" s="1059"/>
      <c r="BT127" s="1060" t="s">
        <v>480</v>
      </c>
      <c r="BU127" s="1058"/>
      <c r="BV127" s="1058"/>
      <c r="BW127" s="1058"/>
      <c r="BX127" s="1058"/>
      <c r="BY127" s="1058"/>
      <c r="BZ127" s="1081"/>
      <c r="CA127" s="228"/>
      <c r="CB127" s="228"/>
      <c r="CC127" s="228"/>
      <c r="CD127" s="251"/>
      <c r="CE127" s="251"/>
      <c r="CF127" s="251"/>
      <c r="CG127" s="228"/>
      <c r="CH127" s="228"/>
      <c r="CI127" s="228"/>
      <c r="CJ127" s="250"/>
      <c r="CK127" s="1049"/>
      <c r="CL127" s="1036"/>
      <c r="CM127" s="1036"/>
      <c r="CN127" s="1036"/>
      <c r="CO127" s="1037"/>
      <c r="CP127" s="948" t="s">
        <v>481</v>
      </c>
      <c r="CQ127" s="949"/>
      <c r="CR127" s="949"/>
      <c r="CS127" s="949"/>
      <c r="CT127" s="949"/>
      <c r="CU127" s="949"/>
      <c r="CV127" s="949"/>
      <c r="CW127" s="949"/>
      <c r="CX127" s="949"/>
      <c r="CY127" s="949"/>
      <c r="CZ127" s="949"/>
      <c r="DA127" s="949"/>
      <c r="DB127" s="949"/>
      <c r="DC127" s="949"/>
      <c r="DD127" s="949"/>
      <c r="DE127" s="949"/>
      <c r="DF127" s="950"/>
      <c r="DG127" s="951" t="s">
        <v>129</v>
      </c>
      <c r="DH127" s="952"/>
      <c r="DI127" s="952"/>
      <c r="DJ127" s="952"/>
      <c r="DK127" s="952"/>
      <c r="DL127" s="952" t="s">
        <v>129</v>
      </c>
      <c r="DM127" s="952"/>
      <c r="DN127" s="952"/>
      <c r="DO127" s="952"/>
      <c r="DP127" s="952"/>
      <c r="DQ127" s="952" t="s">
        <v>129</v>
      </c>
      <c r="DR127" s="952"/>
      <c r="DS127" s="952"/>
      <c r="DT127" s="952"/>
      <c r="DU127" s="952"/>
      <c r="DV127" s="953" t="s">
        <v>129</v>
      </c>
      <c r="DW127" s="953"/>
      <c r="DX127" s="953"/>
      <c r="DY127" s="953"/>
      <c r="DZ127" s="954"/>
    </row>
    <row r="128" spans="1:130" s="226" customFormat="1" ht="26.25" customHeight="1" thickBot="1" x14ac:dyDescent="0.2">
      <c r="A128" s="1067" t="s">
        <v>482</v>
      </c>
      <c r="B128" s="1068"/>
      <c r="C128" s="1068"/>
      <c r="D128" s="1068"/>
      <c r="E128" s="1068"/>
      <c r="F128" s="1068"/>
      <c r="G128" s="1068"/>
      <c r="H128" s="1068"/>
      <c r="I128" s="1068"/>
      <c r="J128" s="1068"/>
      <c r="K128" s="1068"/>
      <c r="L128" s="1068"/>
      <c r="M128" s="1068"/>
      <c r="N128" s="1068"/>
      <c r="O128" s="1068"/>
      <c r="P128" s="1068"/>
      <c r="Q128" s="1068"/>
      <c r="R128" s="1068"/>
      <c r="S128" s="1068"/>
      <c r="T128" s="1068"/>
      <c r="U128" s="1068"/>
      <c r="V128" s="1068"/>
      <c r="W128" s="1069" t="s">
        <v>483</v>
      </c>
      <c r="X128" s="1069"/>
      <c r="Y128" s="1069"/>
      <c r="Z128" s="1070"/>
      <c r="AA128" s="1071">
        <v>977334</v>
      </c>
      <c r="AB128" s="1072"/>
      <c r="AC128" s="1072"/>
      <c r="AD128" s="1072"/>
      <c r="AE128" s="1073"/>
      <c r="AF128" s="1074">
        <v>957330</v>
      </c>
      <c r="AG128" s="1072"/>
      <c r="AH128" s="1072"/>
      <c r="AI128" s="1072"/>
      <c r="AJ128" s="1073"/>
      <c r="AK128" s="1074">
        <v>943379</v>
      </c>
      <c r="AL128" s="1072"/>
      <c r="AM128" s="1072"/>
      <c r="AN128" s="1072"/>
      <c r="AO128" s="1073"/>
      <c r="AP128" s="1075"/>
      <c r="AQ128" s="1076"/>
      <c r="AR128" s="1076"/>
      <c r="AS128" s="1076"/>
      <c r="AT128" s="1077"/>
      <c r="AU128" s="228"/>
      <c r="AV128" s="228"/>
      <c r="AW128" s="228"/>
      <c r="AX128" s="923" t="s">
        <v>484</v>
      </c>
      <c r="AY128" s="924"/>
      <c r="AZ128" s="924"/>
      <c r="BA128" s="924"/>
      <c r="BB128" s="924"/>
      <c r="BC128" s="924"/>
      <c r="BD128" s="924"/>
      <c r="BE128" s="925"/>
      <c r="BF128" s="1078" t="s">
        <v>129</v>
      </c>
      <c r="BG128" s="1079"/>
      <c r="BH128" s="1079"/>
      <c r="BI128" s="1079"/>
      <c r="BJ128" s="1079"/>
      <c r="BK128" s="1079"/>
      <c r="BL128" s="1080"/>
      <c r="BM128" s="1078">
        <v>11.45</v>
      </c>
      <c r="BN128" s="1079"/>
      <c r="BO128" s="1079"/>
      <c r="BP128" s="1079"/>
      <c r="BQ128" s="1079"/>
      <c r="BR128" s="1079"/>
      <c r="BS128" s="1080"/>
      <c r="BT128" s="1078">
        <v>20</v>
      </c>
      <c r="BU128" s="1079"/>
      <c r="BV128" s="1079"/>
      <c r="BW128" s="1079"/>
      <c r="BX128" s="1079"/>
      <c r="BY128" s="1079"/>
      <c r="BZ128" s="1102"/>
      <c r="CA128" s="251"/>
      <c r="CB128" s="251"/>
      <c r="CC128" s="251"/>
      <c r="CD128" s="251"/>
      <c r="CE128" s="251"/>
      <c r="CF128" s="251"/>
      <c r="CG128" s="228"/>
      <c r="CH128" s="228"/>
      <c r="CI128" s="228"/>
      <c r="CJ128" s="250"/>
      <c r="CK128" s="1050"/>
      <c r="CL128" s="1051"/>
      <c r="CM128" s="1051"/>
      <c r="CN128" s="1051"/>
      <c r="CO128" s="1052"/>
      <c r="CP128" s="1061" t="s">
        <v>485</v>
      </c>
      <c r="CQ128" s="754"/>
      <c r="CR128" s="754"/>
      <c r="CS128" s="754"/>
      <c r="CT128" s="754"/>
      <c r="CU128" s="754"/>
      <c r="CV128" s="754"/>
      <c r="CW128" s="754"/>
      <c r="CX128" s="754"/>
      <c r="CY128" s="754"/>
      <c r="CZ128" s="754"/>
      <c r="DA128" s="754"/>
      <c r="DB128" s="754"/>
      <c r="DC128" s="754"/>
      <c r="DD128" s="754"/>
      <c r="DE128" s="754"/>
      <c r="DF128" s="1062"/>
      <c r="DG128" s="1063">
        <v>478444</v>
      </c>
      <c r="DH128" s="1064"/>
      <c r="DI128" s="1064"/>
      <c r="DJ128" s="1064"/>
      <c r="DK128" s="1064"/>
      <c r="DL128" s="1064">
        <v>477969</v>
      </c>
      <c r="DM128" s="1064"/>
      <c r="DN128" s="1064"/>
      <c r="DO128" s="1064"/>
      <c r="DP128" s="1064"/>
      <c r="DQ128" s="1064">
        <v>433551</v>
      </c>
      <c r="DR128" s="1064"/>
      <c r="DS128" s="1064"/>
      <c r="DT128" s="1064"/>
      <c r="DU128" s="1064"/>
      <c r="DV128" s="1065">
        <v>1.4</v>
      </c>
      <c r="DW128" s="1065"/>
      <c r="DX128" s="1065"/>
      <c r="DY128" s="1065"/>
      <c r="DZ128" s="1066"/>
    </row>
    <row r="129" spans="1:131" s="226" customFormat="1" ht="26.25" customHeight="1" x14ac:dyDescent="0.15">
      <c r="A129" s="960" t="s">
        <v>107</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6" t="s">
        <v>486</v>
      </c>
      <c r="X129" s="1097"/>
      <c r="Y129" s="1097"/>
      <c r="Z129" s="1098"/>
      <c r="AA129" s="984">
        <v>38443868</v>
      </c>
      <c r="AB129" s="985"/>
      <c r="AC129" s="985"/>
      <c r="AD129" s="985"/>
      <c r="AE129" s="986"/>
      <c r="AF129" s="987">
        <v>39118093</v>
      </c>
      <c r="AG129" s="985"/>
      <c r="AH129" s="985"/>
      <c r="AI129" s="985"/>
      <c r="AJ129" s="986"/>
      <c r="AK129" s="987">
        <v>40408718</v>
      </c>
      <c r="AL129" s="985"/>
      <c r="AM129" s="985"/>
      <c r="AN129" s="985"/>
      <c r="AO129" s="986"/>
      <c r="AP129" s="1099"/>
      <c r="AQ129" s="1100"/>
      <c r="AR129" s="1100"/>
      <c r="AS129" s="1100"/>
      <c r="AT129" s="1101"/>
      <c r="AU129" s="229"/>
      <c r="AV129" s="229"/>
      <c r="AW129" s="229"/>
      <c r="AX129" s="1091" t="s">
        <v>487</v>
      </c>
      <c r="AY129" s="949"/>
      <c r="AZ129" s="949"/>
      <c r="BA129" s="949"/>
      <c r="BB129" s="949"/>
      <c r="BC129" s="949"/>
      <c r="BD129" s="949"/>
      <c r="BE129" s="950"/>
      <c r="BF129" s="1092" t="s">
        <v>129</v>
      </c>
      <c r="BG129" s="1093"/>
      <c r="BH129" s="1093"/>
      <c r="BI129" s="1093"/>
      <c r="BJ129" s="1093"/>
      <c r="BK129" s="1093"/>
      <c r="BL129" s="1094"/>
      <c r="BM129" s="1092">
        <v>16.45</v>
      </c>
      <c r="BN129" s="1093"/>
      <c r="BO129" s="1093"/>
      <c r="BP129" s="1093"/>
      <c r="BQ129" s="1093"/>
      <c r="BR129" s="1093"/>
      <c r="BS129" s="1094"/>
      <c r="BT129" s="1092">
        <v>30</v>
      </c>
      <c r="BU129" s="1093"/>
      <c r="BV129" s="1093"/>
      <c r="BW129" s="1093"/>
      <c r="BX129" s="1093"/>
      <c r="BY129" s="1093"/>
      <c r="BZ129" s="109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0" t="s">
        <v>488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6" t="s">
        <v>489</v>
      </c>
      <c r="X130" s="1097"/>
      <c r="Y130" s="1097"/>
      <c r="Z130" s="1098"/>
      <c r="AA130" s="984">
        <v>8275440</v>
      </c>
      <c r="AB130" s="985"/>
      <c r="AC130" s="985"/>
      <c r="AD130" s="985"/>
      <c r="AE130" s="986"/>
      <c r="AF130" s="987">
        <v>8107367</v>
      </c>
      <c r="AG130" s="985"/>
      <c r="AH130" s="985"/>
      <c r="AI130" s="985"/>
      <c r="AJ130" s="986"/>
      <c r="AK130" s="987">
        <v>8474147</v>
      </c>
      <c r="AL130" s="985"/>
      <c r="AM130" s="985"/>
      <c r="AN130" s="985"/>
      <c r="AO130" s="986"/>
      <c r="AP130" s="1099"/>
      <c r="AQ130" s="1100"/>
      <c r="AR130" s="1100"/>
      <c r="AS130" s="1100"/>
      <c r="AT130" s="1101"/>
      <c r="AU130" s="229"/>
      <c r="AV130" s="229"/>
      <c r="AW130" s="229"/>
      <c r="AX130" s="1091" t="s">
        <v>490</v>
      </c>
      <c r="AY130" s="949"/>
      <c r="AZ130" s="949"/>
      <c r="BA130" s="949"/>
      <c r="BB130" s="949"/>
      <c r="BC130" s="949"/>
      <c r="BD130" s="949"/>
      <c r="BE130" s="950"/>
      <c r="BF130" s="1127">
        <v>6.1</v>
      </c>
      <c r="BG130" s="1128"/>
      <c r="BH130" s="1128"/>
      <c r="BI130" s="1128"/>
      <c r="BJ130" s="1128"/>
      <c r="BK130" s="1128"/>
      <c r="BL130" s="1129"/>
      <c r="BM130" s="1127">
        <v>25</v>
      </c>
      <c r="BN130" s="1128"/>
      <c r="BO130" s="1128"/>
      <c r="BP130" s="1128"/>
      <c r="BQ130" s="1128"/>
      <c r="BR130" s="1128"/>
      <c r="BS130" s="1129"/>
      <c r="BT130" s="1127">
        <v>35</v>
      </c>
      <c r="BU130" s="1128"/>
      <c r="BV130" s="1128"/>
      <c r="BW130" s="1128"/>
      <c r="BX130" s="1128"/>
      <c r="BY130" s="1128"/>
      <c r="BZ130" s="113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1"/>
      <c r="B131" s="1132"/>
      <c r="C131" s="1132"/>
      <c r="D131" s="1132"/>
      <c r="E131" s="1132"/>
      <c r="F131" s="1132"/>
      <c r="G131" s="1132"/>
      <c r="H131" s="1132"/>
      <c r="I131" s="1132"/>
      <c r="J131" s="1132"/>
      <c r="K131" s="1132"/>
      <c r="L131" s="1132"/>
      <c r="M131" s="1132"/>
      <c r="N131" s="1132"/>
      <c r="O131" s="1132"/>
      <c r="P131" s="1132"/>
      <c r="Q131" s="1132"/>
      <c r="R131" s="1132"/>
      <c r="S131" s="1132"/>
      <c r="T131" s="1132"/>
      <c r="U131" s="1132"/>
      <c r="V131" s="1132"/>
      <c r="W131" s="1133" t="s">
        <v>491</v>
      </c>
      <c r="X131" s="1134"/>
      <c r="Y131" s="1134"/>
      <c r="Z131" s="1135"/>
      <c r="AA131" s="1030">
        <v>30168428</v>
      </c>
      <c r="AB131" s="1012"/>
      <c r="AC131" s="1012"/>
      <c r="AD131" s="1012"/>
      <c r="AE131" s="1013"/>
      <c r="AF131" s="1011">
        <v>31010726</v>
      </c>
      <c r="AG131" s="1012"/>
      <c r="AH131" s="1012"/>
      <c r="AI131" s="1012"/>
      <c r="AJ131" s="1013"/>
      <c r="AK131" s="1011">
        <v>31934571</v>
      </c>
      <c r="AL131" s="1012"/>
      <c r="AM131" s="1012"/>
      <c r="AN131" s="1012"/>
      <c r="AO131" s="1013"/>
      <c r="AP131" s="1136"/>
      <c r="AQ131" s="1137"/>
      <c r="AR131" s="1137"/>
      <c r="AS131" s="1137"/>
      <c r="AT131" s="1138"/>
      <c r="AU131" s="229"/>
      <c r="AV131" s="229"/>
      <c r="AW131" s="229"/>
      <c r="AX131" s="1109" t="s">
        <v>492</v>
      </c>
      <c r="AY131" s="754"/>
      <c r="AZ131" s="754"/>
      <c r="BA131" s="754"/>
      <c r="BB131" s="754"/>
      <c r="BC131" s="754"/>
      <c r="BD131" s="754"/>
      <c r="BE131" s="1062"/>
      <c r="BF131" s="1110">
        <v>44.8</v>
      </c>
      <c r="BG131" s="1111"/>
      <c r="BH131" s="1111"/>
      <c r="BI131" s="1111"/>
      <c r="BJ131" s="1111"/>
      <c r="BK131" s="1111"/>
      <c r="BL131" s="1112"/>
      <c r="BM131" s="1110">
        <v>350</v>
      </c>
      <c r="BN131" s="1111"/>
      <c r="BO131" s="1111"/>
      <c r="BP131" s="1111"/>
      <c r="BQ131" s="1111"/>
      <c r="BR131" s="1111"/>
      <c r="BS131" s="1112"/>
      <c r="BT131" s="1113"/>
      <c r="BU131" s="1114"/>
      <c r="BV131" s="1114"/>
      <c r="BW131" s="1114"/>
      <c r="BX131" s="1114"/>
      <c r="BY131" s="1114"/>
      <c r="BZ131" s="111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6" t="s">
        <v>493</v>
      </c>
      <c r="B132" s="1117"/>
      <c r="C132" s="1117"/>
      <c r="D132" s="1117"/>
      <c r="E132" s="1117"/>
      <c r="F132" s="1117"/>
      <c r="G132" s="1117"/>
      <c r="H132" s="1117"/>
      <c r="I132" s="1117"/>
      <c r="J132" s="1117"/>
      <c r="K132" s="1117"/>
      <c r="L132" s="1117"/>
      <c r="M132" s="1117"/>
      <c r="N132" s="1117"/>
      <c r="O132" s="1117"/>
      <c r="P132" s="1117"/>
      <c r="Q132" s="1117"/>
      <c r="R132" s="1117"/>
      <c r="S132" s="1117"/>
      <c r="T132" s="1117"/>
      <c r="U132" s="1117"/>
      <c r="V132" s="1120" t="s">
        <v>494</v>
      </c>
      <c r="W132" s="1120"/>
      <c r="X132" s="1120"/>
      <c r="Y132" s="1120"/>
      <c r="Z132" s="1121"/>
      <c r="AA132" s="1122">
        <v>6.1835671379999999</v>
      </c>
      <c r="AB132" s="1123"/>
      <c r="AC132" s="1123"/>
      <c r="AD132" s="1123"/>
      <c r="AE132" s="1124"/>
      <c r="AF132" s="1125">
        <v>5.5594860949999996</v>
      </c>
      <c r="AG132" s="1123"/>
      <c r="AH132" s="1123"/>
      <c r="AI132" s="1123"/>
      <c r="AJ132" s="1124"/>
      <c r="AK132" s="1125">
        <v>6.7144380930000001</v>
      </c>
      <c r="AL132" s="1123"/>
      <c r="AM132" s="1123"/>
      <c r="AN132" s="1123"/>
      <c r="AO132" s="1124"/>
      <c r="AP132" s="1027"/>
      <c r="AQ132" s="1028"/>
      <c r="AR132" s="1028"/>
      <c r="AS132" s="1028"/>
      <c r="AT132" s="112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18"/>
      <c r="B133" s="1119"/>
      <c r="C133" s="1119"/>
      <c r="D133" s="1119"/>
      <c r="E133" s="1119"/>
      <c r="F133" s="1119"/>
      <c r="G133" s="1119"/>
      <c r="H133" s="1119"/>
      <c r="I133" s="1119"/>
      <c r="J133" s="1119"/>
      <c r="K133" s="1119"/>
      <c r="L133" s="1119"/>
      <c r="M133" s="1119"/>
      <c r="N133" s="1119"/>
      <c r="O133" s="1119"/>
      <c r="P133" s="1119"/>
      <c r="Q133" s="1119"/>
      <c r="R133" s="1119"/>
      <c r="S133" s="1119"/>
      <c r="T133" s="1119"/>
      <c r="U133" s="1119"/>
      <c r="V133" s="1103" t="s">
        <v>495</v>
      </c>
      <c r="W133" s="1103"/>
      <c r="X133" s="1103"/>
      <c r="Y133" s="1103"/>
      <c r="Z133" s="1104"/>
      <c r="AA133" s="1105">
        <v>6.1</v>
      </c>
      <c r="AB133" s="1106"/>
      <c r="AC133" s="1106"/>
      <c r="AD133" s="1106"/>
      <c r="AE133" s="1107"/>
      <c r="AF133" s="1105">
        <v>5.8</v>
      </c>
      <c r="AG133" s="1106"/>
      <c r="AH133" s="1106"/>
      <c r="AI133" s="1106"/>
      <c r="AJ133" s="1107"/>
      <c r="AK133" s="1105">
        <v>6.1</v>
      </c>
      <c r="AL133" s="1106"/>
      <c r="AM133" s="1106"/>
      <c r="AN133" s="1106"/>
      <c r="AO133" s="1107"/>
      <c r="AP133" s="1054"/>
      <c r="AQ133" s="1055"/>
      <c r="AR133" s="1055"/>
      <c r="AS133" s="1055"/>
      <c r="AT133" s="110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JMUeWxUBtxpeJIB21opJTjxcrzS5fmcLUQRWMR8o45+KRVkhsvMf0Y/VB3ymq/JEVB32OdeP6+CzFR+KD1JaA==" saltValue="zA8+6087Yf4V4rpceb0H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kn3yVEp9N3nLcIBnfQL/FxfkB3CFfJJF9GuHGw/c/OnijrWEgqN/x1fj3J5FFLUhCgTakiHaeLSngTE//BZjQ==" saltValue="JUdcQLqumgHtn639AQeH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0"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1"/>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2" t="s">
        <v>504</v>
      </c>
      <c r="AL9" s="1143"/>
      <c r="AM9" s="1143"/>
      <c r="AN9" s="1144"/>
      <c r="AO9" s="277">
        <v>10465734</v>
      </c>
      <c r="AP9" s="277">
        <v>85642</v>
      </c>
      <c r="AQ9" s="278">
        <v>73084</v>
      </c>
      <c r="AR9" s="279">
        <v>17.2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2" t="s">
        <v>505</v>
      </c>
      <c r="AL10" s="1143"/>
      <c r="AM10" s="1143"/>
      <c r="AN10" s="1144"/>
      <c r="AO10" s="280">
        <v>5308</v>
      </c>
      <c r="AP10" s="280">
        <v>43</v>
      </c>
      <c r="AQ10" s="281">
        <v>7105</v>
      </c>
      <c r="AR10" s="282">
        <v>-99.4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2" t="s">
        <v>506</v>
      </c>
      <c r="AL11" s="1143"/>
      <c r="AM11" s="1143"/>
      <c r="AN11" s="1144"/>
      <c r="AO11" s="280">
        <v>450022</v>
      </c>
      <c r="AP11" s="280">
        <v>3683</v>
      </c>
      <c r="AQ11" s="281">
        <v>1620</v>
      </c>
      <c r="AR11" s="282">
        <v>127.3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2" t="s">
        <v>507</v>
      </c>
      <c r="AL12" s="1143"/>
      <c r="AM12" s="1143"/>
      <c r="AN12" s="1144"/>
      <c r="AO12" s="280" t="s">
        <v>508</v>
      </c>
      <c r="AP12" s="280" t="s">
        <v>508</v>
      </c>
      <c r="AQ12" s="281">
        <v>15</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2" t="s">
        <v>509</v>
      </c>
      <c r="AL13" s="1143"/>
      <c r="AM13" s="1143"/>
      <c r="AN13" s="1144"/>
      <c r="AO13" s="280">
        <v>537711</v>
      </c>
      <c r="AP13" s="280">
        <v>4400</v>
      </c>
      <c r="AQ13" s="281">
        <v>2261</v>
      </c>
      <c r="AR13" s="282">
        <v>94.6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2" t="s">
        <v>510</v>
      </c>
      <c r="AL14" s="1143"/>
      <c r="AM14" s="1143"/>
      <c r="AN14" s="1144"/>
      <c r="AO14" s="280">
        <v>232482</v>
      </c>
      <c r="AP14" s="280">
        <v>1902</v>
      </c>
      <c r="AQ14" s="281">
        <v>2995</v>
      </c>
      <c r="AR14" s="282">
        <v>-36.5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5" t="s">
        <v>511</v>
      </c>
      <c r="AL15" s="1146"/>
      <c r="AM15" s="1146"/>
      <c r="AN15" s="1147"/>
      <c r="AO15" s="280">
        <v>-865907</v>
      </c>
      <c r="AP15" s="280">
        <v>-7086</v>
      </c>
      <c r="AQ15" s="281">
        <v>-5467</v>
      </c>
      <c r="AR15" s="282">
        <v>29.6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5" t="s">
        <v>187</v>
      </c>
      <c r="AL16" s="1146"/>
      <c r="AM16" s="1146"/>
      <c r="AN16" s="1147"/>
      <c r="AO16" s="280">
        <v>10825350</v>
      </c>
      <c r="AP16" s="280">
        <v>88585</v>
      </c>
      <c r="AQ16" s="281">
        <v>81613</v>
      </c>
      <c r="AR16" s="282">
        <v>8.5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8" t="s">
        <v>516</v>
      </c>
      <c r="AL21" s="1149"/>
      <c r="AM21" s="1149"/>
      <c r="AN21" s="1150"/>
      <c r="AO21" s="293">
        <v>9.19</v>
      </c>
      <c r="AP21" s="294">
        <v>7.82</v>
      </c>
      <c r="AQ21" s="295">
        <v>1.37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8" t="s">
        <v>517</v>
      </c>
      <c r="AL22" s="1149"/>
      <c r="AM22" s="1149"/>
      <c r="AN22" s="1150"/>
      <c r="AO22" s="298">
        <v>100.8</v>
      </c>
      <c r="AP22" s="299">
        <v>98.5</v>
      </c>
      <c r="AQ22" s="300">
        <v>2.2999999999999998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9" t="s">
        <v>518</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0"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1"/>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6" t="s">
        <v>521</v>
      </c>
      <c r="AL32" s="1157"/>
      <c r="AM32" s="1157"/>
      <c r="AN32" s="1158"/>
      <c r="AO32" s="308">
        <v>8309860</v>
      </c>
      <c r="AP32" s="308">
        <v>68000</v>
      </c>
      <c r="AQ32" s="309">
        <v>55203</v>
      </c>
      <c r="AR32" s="310">
        <v>23.2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6" t="s">
        <v>522</v>
      </c>
      <c r="AL33" s="1157"/>
      <c r="AM33" s="1157"/>
      <c r="AN33" s="1158"/>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6" t="s">
        <v>523</v>
      </c>
      <c r="AL34" s="1157"/>
      <c r="AM34" s="1157"/>
      <c r="AN34" s="1158"/>
      <c r="AO34" s="308">
        <v>26779</v>
      </c>
      <c r="AP34" s="308">
        <v>219</v>
      </c>
      <c r="AQ34" s="309">
        <v>23</v>
      </c>
      <c r="AR34" s="310">
        <v>852.2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6" t="s">
        <v>524</v>
      </c>
      <c r="AL35" s="1157"/>
      <c r="AM35" s="1157"/>
      <c r="AN35" s="1158"/>
      <c r="AO35" s="308">
        <v>3198235</v>
      </c>
      <c r="AP35" s="308">
        <v>26171</v>
      </c>
      <c r="AQ35" s="309">
        <v>14477</v>
      </c>
      <c r="AR35" s="310">
        <v>80.8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6" t="s">
        <v>525</v>
      </c>
      <c r="AL36" s="1157"/>
      <c r="AM36" s="1157"/>
      <c r="AN36" s="1158"/>
      <c r="AO36" s="308">
        <v>21662</v>
      </c>
      <c r="AP36" s="308">
        <v>177</v>
      </c>
      <c r="AQ36" s="309">
        <v>1238</v>
      </c>
      <c r="AR36" s="310">
        <v>-85.7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6" t="s">
        <v>526</v>
      </c>
      <c r="AL37" s="1157"/>
      <c r="AM37" s="1157"/>
      <c r="AN37" s="1158"/>
      <c r="AO37" s="308">
        <v>5105</v>
      </c>
      <c r="AP37" s="308">
        <v>42</v>
      </c>
      <c r="AQ37" s="309">
        <v>619</v>
      </c>
      <c r="AR37" s="310">
        <v>-93.2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9" t="s">
        <v>527</v>
      </c>
      <c r="AL38" s="1160"/>
      <c r="AM38" s="1160"/>
      <c r="AN38" s="1161"/>
      <c r="AO38" s="311">
        <v>112</v>
      </c>
      <c r="AP38" s="311">
        <v>1</v>
      </c>
      <c r="AQ38" s="312">
        <v>3</v>
      </c>
      <c r="AR38" s="300">
        <v>-66.7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9" t="s">
        <v>528</v>
      </c>
      <c r="AL39" s="1160"/>
      <c r="AM39" s="1160"/>
      <c r="AN39" s="1161"/>
      <c r="AO39" s="308">
        <v>-943379</v>
      </c>
      <c r="AP39" s="308">
        <v>-7720</v>
      </c>
      <c r="AQ39" s="309">
        <v>-3879</v>
      </c>
      <c r="AR39" s="310">
        <v>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6" t="s">
        <v>529</v>
      </c>
      <c r="AL40" s="1157"/>
      <c r="AM40" s="1157"/>
      <c r="AN40" s="1158"/>
      <c r="AO40" s="308">
        <v>-8474147</v>
      </c>
      <c r="AP40" s="308">
        <v>-69345</v>
      </c>
      <c r="AQ40" s="309">
        <v>-49249</v>
      </c>
      <c r="AR40" s="310">
        <v>40.799999999999997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2" t="s">
        <v>297</v>
      </c>
      <c r="AL41" s="1163"/>
      <c r="AM41" s="1163"/>
      <c r="AN41" s="1164"/>
      <c r="AO41" s="308">
        <v>2144227</v>
      </c>
      <c r="AP41" s="308">
        <v>17546</v>
      </c>
      <c r="AQ41" s="309">
        <v>18435</v>
      </c>
      <c r="AR41" s="310">
        <v>-4.8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1" t="s">
        <v>499</v>
      </c>
      <c r="AN49" s="1153" t="s">
        <v>533</v>
      </c>
      <c r="AO49" s="1154"/>
      <c r="AP49" s="1154"/>
      <c r="AQ49" s="1154"/>
      <c r="AR49" s="115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2"/>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11382695</v>
      </c>
      <c r="AN51" s="330">
        <v>88545</v>
      </c>
      <c r="AO51" s="331">
        <v>38.9</v>
      </c>
      <c r="AP51" s="332">
        <v>68655</v>
      </c>
      <c r="AQ51" s="333">
        <v>4.0999999999999996</v>
      </c>
      <c r="AR51" s="334">
        <v>34.799999999999997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7504052</v>
      </c>
      <c r="AN52" s="338">
        <v>58374</v>
      </c>
      <c r="AO52" s="339">
        <v>39.700000000000003</v>
      </c>
      <c r="AP52" s="340">
        <v>32316</v>
      </c>
      <c r="AQ52" s="341">
        <v>-1.4</v>
      </c>
      <c r="AR52" s="342">
        <v>41.1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8831030</v>
      </c>
      <c r="AN53" s="330">
        <v>69444</v>
      </c>
      <c r="AO53" s="331">
        <v>-21.6</v>
      </c>
      <c r="AP53" s="332">
        <v>66863</v>
      </c>
      <c r="AQ53" s="333">
        <v>-2.6</v>
      </c>
      <c r="AR53" s="334">
        <v>-19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6050549</v>
      </c>
      <c r="AN54" s="338">
        <v>47579</v>
      </c>
      <c r="AO54" s="339">
        <v>-18.5</v>
      </c>
      <c r="AP54" s="340">
        <v>32770</v>
      </c>
      <c r="AQ54" s="341">
        <v>1.4</v>
      </c>
      <c r="AR54" s="342">
        <v>-19.899999999999999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14997016</v>
      </c>
      <c r="AN55" s="330">
        <v>119498</v>
      </c>
      <c r="AO55" s="331">
        <v>72.099999999999994</v>
      </c>
      <c r="AP55" s="332">
        <v>72051</v>
      </c>
      <c r="AQ55" s="333">
        <v>7.8</v>
      </c>
      <c r="AR55" s="334">
        <v>64.3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6425323</v>
      </c>
      <c r="AN56" s="338">
        <v>51198</v>
      </c>
      <c r="AO56" s="339">
        <v>7.6</v>
      </c>
      <c r="AP56" s="340">
        <v>34140</v>
      </c>
      <c r="AQ56" s="341">
        <v>4.2</v>
      </c>
      <c r="AR56" s="342">
        <v>3.4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14393218</v>
      </c>
      <c r="AN57" s="330">
        <v>116072</v>
      </c>
      <c r="AO57" s="331">
        <v>-2.9</v>
      </c>
      <c r="AP57" s="332">
        <v>72756</v>
      </c>
      <c r="AQ57" s="333">
        <v>1</v>
      </c>
      <c r="AR57" s="334">
        <v>-3.9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6692529</v>
      </c>
      <c r="AN58" s="338">
        <v>53971</v>
      </c>
      <c r="AO58" s="339">
        <v>5.4</v>
      </c>
      <c r="AP58" s="340">
        <v>32117</v>
      </c>
      <c r="AQ58" s="341">
        <v>-5.9</v>
      </c>
      <c r="AR58" s="342">
        <v>11.3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8291149</v>
      </c>
      <c r="AN59" s="330">
        <v>67847</v>
      </c>
      <c r="AO59" s="331">
        <v>-41.5</v>
      </c>
      <c r="AP59" s="332">
        <v>62281</v>
      </c>
      <c r="AQ59" s="333">
        <v>-14.4</v>
      </c>
      <c r="AR59" s="334">
        <v>-27.1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3685609</v>
      </c>
      <c r="AN60" s="338">
        <v>30160</v>
      </c>
      <c r="AO60" s="339">
        <v>-44.1</v>
      </c>
      <c r="AP60" s="340">
        <v>38152</v>
      </c>
      <c r="AQ60" s="341">
        <v>18.8</v>
      </c>
      <c r="AR60" s="342">
        <v>-62.9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11579022</v>
      </c>
      <c r="AN61" s="345">
        <v>92281</v>
      </c>
      <c r="AO61" s="346">
        <v>9</v>
      </c>
      <c r="AP61" s="347">
        <v>68521</v>
      </c>
      <c r="AQ61" s="348">
        <v>-0.8</v>
      </c>
      <c r="AR61" s="334">
        <v>9.8000000000000007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6071612</v>
      </c>
      <c r="AN62" s="338">
        <v>48256</v>
      </c>
      <c r="AO62" s="339">
        <v>-2</v>
      </c>
      <c r="AP62" s="340">
        <v>33899</v>
      </c>
      <c r="AQ62" s="341">
        <v>3.4</v>
      </c>
      <c r="AR62" s="342">
        <v>-5.4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azJVIOxH9VVDIcUVEUVHbrwrX78plNn4hAIZfsx3CIGuNb4XTq9TGp/AuX5lI+Jwc3eFAeBOt6jT7L8aXoYjw==" saltValue="uCm6SGgMqgnzPOIzEqbf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q6zolnHPaR1+8PKR6h8Cas59Yd4/65eFfcb9kzZNPXOrUhH1dpRofPXRMYA3Q8E6+1zI8R317PiRebVycaDocw==" saltValue="vliNjK6ihB1r7fO+GZNN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bQ/bRV7zoVTZWqxzTgY+WIAtQ7AkGRrvQm7nkw9CATrrGlCF0fXn7GNUOok4oh967mgWY6z1qKOWqZsi20zHNQ==" saltValue="iUl+Ox2nFhoXifpcPu83M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65" t="s">
        <v>3</v>
      </c>
      <c r="D47" s="1165"/>
      <c r="E47" s="1166"/>
      <c r="F47" s="11">
        <v>13</v>
      </c>
      <c r="G47" s="12">
        <v>11.7</v>
      </c>
      <c r="H47" s="12">
        <v>11.62</v>
      </c>
      <c r="I47" s="12">
        <v>11.46</v>
      </c>
      <c r="J47" s="13">
        <v>11.57</v>
      </c>
    </row>
    <row r="48" spans="2:10" ht="57.75" customHeight="1" x14ac:dyDescent="0.15">
      <c r="B48" s="14"/>
      <c r="C48" s="1167" t="s">
        <v>4</v>
      </c>
      <c r="D48" s="1167"/>
      <c r="E48" s="1168"/>
      <c r="F48" s="15">
        <v>5.48</v>
      </c>
      <c r="G48" s="16">
        <v>2.96</v>
      </c>
      <c r="H48" s="16">
        <v>3.31</v>
      </c>
      <c r="I48" s="16">
        <v>3.39</v>
      </c>
      <c r="J48" s="17">
        <v>5.37</v>
      </c>
    </row>
    <row r="49" spans="2:10" ht="57.75" customHeight="1" thickBot="1" x14ac:dyDescent="0.2">
      <c r="B49" s="18"/>
      <c r="C49" s="1169" t="s">
        <v>5</v>
      </c>
      <c r="D49" s="1169"/>
      <c r="E49" s="1170"/>
      <c r="F49" s="19" t="s">
        <v>554</v>
      </c>
      <c r="G49" s="20" t="s">
        <v>555</v>
      </c>
      <c r="H49" s="20">
        <v>0.61</v>
      </c>
      <c r="I49" s="20">
        <v>0.73</v>
      </c>
      <c r="J49" s="21">
        <v>3.28</v>
      </c>
    </row>
    <row r="50" spans="2:10" x14ac:dyDescent="0.15"/>
  </sheetData>
  <sheetProtection algorithmName="SHA-512" hashValue="w3g4eK368jXmpyxUMH96f8pHGq2p7XS8t8BnTt3VUWXQFDoMzLfcUbl2R8Tf0r81zK1g2pxNbdNCV2HnHZz0Mg==" saltValue="H9FdtEDbs9Sh5eyyBJ3k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2023-03-15T23:58:50Z</cp:lastPrinted>
  <dcterms:created xsi:type="dcterms:W3CDTF">2023-02-20T03:57:34Z</dcterms:created>
  <dcterms:modified xsi:type="dcterms:W3CDTF">2023-03-20T07:50:45Z</dcterms:modified>
  <cp:category/>
</cp:coreProperties>
</file>